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80" l="1"/>
  <c r="F31" i="80" l="1"/>
  <c r="C13" i="98"/>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<sst xmlns="http://schemas.openxmlformats.org/spreadsheetml/2006/main" count="3170" uniqueCount="458">
  <si>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</si>
  <si>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</si>
  <si>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</si>
  <si>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</si>
  <si>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</si>
  <si>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</si>
  <si>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</si>
  <si>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</si>
  <si>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</si>
  <si>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</si>
  <si>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</si>
  <si>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</si>
  <si>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</si>
  <si>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</si>
  <si>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</si>
  <si>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</si>
  <si>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</si>
  <si>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</si>
  <si>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</si>
  <si>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</si>
  <si>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</si>
  <si>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</si>
  <si>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</si>
  <si>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</si>
  <si>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</si>
  <si>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</si>
  <si>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</si>
  <si>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</si>
  <si>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</si>
  <si>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</si>
  <si>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</si>
  <si>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</si>
  <si>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</si>
  <si>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</si>
  <si>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</si>
  <si>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</si>
  <si>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</si>
  <si>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</si>
  <si>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</si>
  <si>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</si>
  <si>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</si>
  <si>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</si>
  <si>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</si>
  <si>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</si>
  <si>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</si>
  <si>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</si>
  <si>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</si>
  <si>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</si>
  <si>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</si>
  <si>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</si>
  <si>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</si>
  <si>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</si>
  <si>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</si>
  <si>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</si>
  <si>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</si>
  <si>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</si>
  <si>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</si>
  <si>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</si>
  <si>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</si>
  <si>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</si>
  <si>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</si>
  <si>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</si>
  <si>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</si>
  <si>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</si>
  <si>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</si>
  <si>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</si>
  <si>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</si>
  <si>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</si>
  <si>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</si>
  <si>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</si>
  <si>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</si>
  <si>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</si>
  <si>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</si>
  <si>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</si>
  <si>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</si>
  <si>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</si>
  <si>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</si>
  <si>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</si>
  <si>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</si>
  <si>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</si>
  <si>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</si>
  <si>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</si>
  <si>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</si>
  <si>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</si>
  <si>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</si>
  <si>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</si>
  <si>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</si>
  <si>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</si>
  <si>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</si>
  <si>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</si>
  <si>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</si>
  <si>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</si>
  <si>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</si>
  <si>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</si>
  <si>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</si>
  <si>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</si>
  <si>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</si>
  <si>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</si>
  <si>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</si>
  <si>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</si>
  <si>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</si>
  <si>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</si>
  <si>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</si>
  <si>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</si>
  <si>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</si>
  <si>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</si>
  <si>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</si>
  <si>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</si>
  <si>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</si>
  <si>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</si>
  <si>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</si>
  <si>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</si>
  <si>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</si>
  <si>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</si>
  <si>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</si>
  <si>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</si>
  <si>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</si>
  <si>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</si>
  <si>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</si>
  <si>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</si>
  <si>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</si>
  <si>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</si>
  <si>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</si>
  <si>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</si>
  <si>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</si>
  <si>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</si>
  <si>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</si>
  <si>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</si>
  <si>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</si>
  <si>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</si>
  <si>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</si>
  <si>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</si>
  <si>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</si>
  <si>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</si>
  <si>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</si>
  <si>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</si>
  <si>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</si>
  <si>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</si>
  <si>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</si>
  <si>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</si>
  <si>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</si>
  <si>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</si>
  <si>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</si>
  <si>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</si>
  <si>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</si>
  <si>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</si>
  <si>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</si>
  <si>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</si>
  <si>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</si>
  <si>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</si>
  <si>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</si>
  <si>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</si>
  <si>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</si>
  <si>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</si>
  <si>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</si>
  <si>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</si>
  <si>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</si>
  <si>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</si>
  <si>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</si>
  <si>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</si>
  <si>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</si>
  <si>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</si>
  <si>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</si>
  <si>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</si>
  <si>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</si>
  <si>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</si>
  <si>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</si>
  <si>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</si>
  <si>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</si>
  <si>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</si>
  <si>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</si>
  <si>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</si>
  <si>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</si>
  <si>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</si>
  <si>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</si>
  <si>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</si>
  <si>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</si>
  <si>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</si>
  <si>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</si>
  <si>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</si>
  <si>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</si>
  <si>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</si>
  <si>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</si>
  <si>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</si>
  <si>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</si>
  <si>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</si>
  <si>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</si>
  <si>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</si>
  <si>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</si>
  <si>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</si>
  <si>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</si>
  <si>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</si>
  <si>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</si>
  <si>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</si>
  <si>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</si>
  <si>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</si>
  <si>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</si>
  <si>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</si>
  <si>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</si>
  <si>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</si>
  <si>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</si>
  <si>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</si>
  <si>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</si>
  <si>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</si>
  <si>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</si>
  <si>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</si>
  <si>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</si>
  <si>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</si>
  <si>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</si>
  <si>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</si>
  <si>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</si>
  <si>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</si>
  <si>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</si>
  <si>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</si>
  <si>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</si>
  <si>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</si>
  <si>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</si>
  <si>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</si>
  <si>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</si>
  <si>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</si>
  <si>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</si>
  <si>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</si>
  <si>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</si>
  <si>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</si>
  <si>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</si>
  <si>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</si>
  <si>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</si>
  <si>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</si>
  <si>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</si>
  <si>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</si>
  <si>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</si>
  <si>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</si>
  <si>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</si>
  <si>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</si>
  <si>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</si>
  <si>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</si>
  <si>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</si>
  <si>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</si>
  <si>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</si>
  <si>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</si>
  <si>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</si>
  <si>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</si>
  <si>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</si>
  <si>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</si>
  <si>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</si>
  <si>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</si>
  <si>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</si>
  <si>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</si>
  <si>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</si>
  <si>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</si>
  <si>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</si>
  <si>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</si>
  <si>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</si>
  <si>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</si>
  <si>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</si>
  <si>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</si>
  <si>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</si>
  <si>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</si>
  <si>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</si>
  <si>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</si>
  <si>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</si>
  <si>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</si>
  <si>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</si>
  <si>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</si>
  <si>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</si>
  <si>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</si>
  <si>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</si>
  <si>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</si>
  <si>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</si>
  <si>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</si>
  <si>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</si>
  <si>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</si>
  <si>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</si>
  <si>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</si>
  <si>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</si>
  <si>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</si>
  <si>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</si>
  <si>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</si>
  <si>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</si>
  <si>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</si>
  <si>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</si>
  <si>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</si>
  <si>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</si>
  <si>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</si>
  <si>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</si>
  <si>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</si>
  <si>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</si>
  <si>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</si>
  <si>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</si>
  <si>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</si>
  <si>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</si>
  <si>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</si>
  <si>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</si>
  <si>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</si>
  <si>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</si>
  <si>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</si>
  <si>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</si>
  <si>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</si>
  <si>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</si>
  <si>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</si>
  <si>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</si>
  <si>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</si>
  <si>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</si>
  <si>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</si>
  <si>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</si>
  <si>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</si>
  <si>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</si>
  <si>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</si>
  <si>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</si>
  <si>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</si>
  <si>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</si>
  <si>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</si>
  <si>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</si>
  <si>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</si>
  <si>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</si>
  <si>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</si>
  <si>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</si>
  <si>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</si>
  <si>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</si>
  <si>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</si>
  <si>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</si>
  <si>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</si>
  <si>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</si>
  <si>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</si>
  <si>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</si>
  <si>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</si>
  <si>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</si>
  <si>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</si>
  <si>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</si>
  <si>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</si>
  <si>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</si>
  <si>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</si>
  <si>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</si>
  <si>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</si>
  <si>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</si>
  <si>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</si>
  <si>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</si>
  <si>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</si>
  <si>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</si>
  <si>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</si>
  <si>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</si>
  <si>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</si>
  <si>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</si>
  <si>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</si>
  <si>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</si>
  <si>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</si>
  <si>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</si>
  <si>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</si>
  <si>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</si>
  <si>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</si>
  <si>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</si>
  <si>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</si>
  <si>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</si>
  <si>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</si>
  <si>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</si>
  <si>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</si>
  <si>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</si>
  <si>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</si>
  <si>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</si>
  <si>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</si>
  <si>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</si>
  <si>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</si>
  <si>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</si>
  <si>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</si>
  <si>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</si>
  <si>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</si>
  <si>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</si>
  <si>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</si>
  <si>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</si>
  <si>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</si>
  <si>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</si>
  <si>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</si>
  <si>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</si>
  <si>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</si>
  <si>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</si>
  <si>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</si>
  <si>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</si>
  <si>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</si>
  <si>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</si>
  <si>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</si>
  <si>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</si>
  <si>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</si>
  <si>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</si>
  <si>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</si>
  <si>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</si>
  <si>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</si>
  <si>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</si>
  <si>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</si>
  <si>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</si>
  <si>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</si>
  <si>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</si>
  <si>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</si>
  <si>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</si>
  <si>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</si>
  <si>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</si>
  <si>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</si>
  <si>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</si>
  <si>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</si>
  <si>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</si>
  <si>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</si>
  <si>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</si>
  <si>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</si>
  <si>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</si>
  <si>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</si>
  <si>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</si>
  <si>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</si>
  <si>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</si>
  <si>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</si>
  <si>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</si>
  <si>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</si>
  <si>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</si>
  <si>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</si>
  <si>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</si>
  <si>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</si>
  <si>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</si>
  <si>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</si>
  <si>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</si>
  <si>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</si>
  <si>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</si>
  <si>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</si>
  <si>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</si>
  <si>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</si>
  <si>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</si>
  <si>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</si>
  <si>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</si>
  <si>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</si>
  <si>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</si>
  <si>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</si>
  <si>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</si>
  <si>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</si>
  <si>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</si>
  <si>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</si>
  <si>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</si>
  <si>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</si>
  <si>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</si>
  <si>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</si>
  <si>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</si>
  <si>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</si>
  <si>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</si>
  <si>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</si>
  <si>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</si>
  <si>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</si>
  <si>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</si>
  <si>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</si>
  <si>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</si>
  <si>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横浜市都筑区東山田町1426番地</t>
    <rPh sb="0" eb="3">
      <t>ヨコハマシ</t>
    </rPh>
    <rPh sb="3" eb="6">
      <t>ツヅキク</t>
    </rPh>
    <rPh sb="6" eb="10">
      <t>ヒガシヤマタチョウ</t>
    </rPh>
    <rPh sb="14" eb="16">
      <t>バンチ</t>
    </rPh>
    <phoneticPr fontId="3"/>
  </si>
  <si>
    <t>光陽機械㈱　代表取締役　竹前　努</t>
    <rPh sb="0" eb="4">
      <t>ヒカリヨウキカイ</t>
    </rPh>
    <rPh sb="6" eb="11">
      <t>ダイヒョウトリシマリヤク</t>
    </rPh>
    <rPh sb="12" eb="14">
      <t>タケマエ</t>
    </rPh>
    <rPh sb="15" eb="16">
      <t>ツトム</t>
    </rPh>
    <phoneticPr fontId="3"/>
  </si>
  <si>
    <t>045-591-1223</t>
    <phoneticPr fontId="3"/>
  </si>
  <si>
    <t>光陽機械㈱</t>
    <phoneticPr fontId="3"/>
  </si>
  <si>
    <t>横浜市都筑区東山田町1426番地</t>
    <phoneticPr fontId="3"/>
  </si>
  <si>
    <t>土木工事業</t>
    <phoneticPr fontId="3"/>
  </si>
  <si>
    <t>工事現場→仮置場→再生工場</t>
    <phoneticPr fontId="3"/>
  </si>
  <si>
    <t>代表取締役　－　廃棄物処理責任者　－　工事部部長　－　各現場責任者</t>
    <rPh sb="0" eb="5">
      <t>ダイヒョウトリシマリヤク</t>
    </rPh>
    <rPh sb="8" eb="11">
      <t>ハイキブツ</t>
    </rPh>
    <rPh sb="11" eb="13">
      <t>ショリ</t>
    </rPh>
    <rPh sb="13" eb="16">
      <t>セキニンシャ</t>
    </rPh>
    <rPh sb="19" eb="22">
      <t>コウジブ</t>
    </rPh>
    <rPh sb="22" eb="24">
      <t>ブチョウ</t>
    </rPh>
    <rPh sb="27" eb="30">
      <t>カクゲンバ</t>
    </rPh>
    <rPh sb="30" eb="33">
      <t>セキニンシャ</t>
    </rPh>
    <phoneticPr fontId="3"/>
  </si>
  <si>
    <t>工事現場で発生するアスファルト廃材・コンクリート廃材・旧路盤材は、横浜市指定の再生工場へ
搬出し、再生材として使用することとしている。</t>
    <rPh sb="0" eb="4">
      <t>コウジゲンバ</t>
    </rPh>
    <rPh sb="5" eb="7">
      <t>ハッセイ</t>
    </rPh>
    <rPh sb="15" eb="17">
      <t>ハイザイ</t>
    </rPh>
    <rPh sb="24" eb="26">
      <t>ハイザイ</t>
    </rPh>
    <rPh sb="27" eb="31">
      <t>キュウロバンザイ</t>
    </rPh>
    <rPh sb="33" eb="38">
      <t>ヨコハマシシテイ</t>
    </rPh>
    <rPh sb="39" eb="43">
      <t>サイセイコウジョウ</t>
    </rPh>
    <rPh sb="45" eb="47">
      <t>ハンシュツ</t>
    </rPh>
    <rPh sb="49" eb="52">
      <t>サイセイザイ</t>
    </rPh>
    <rPh sb="55" eb="57">
      <t>シヨウ</t>
    </rPh>
    <phoneticPr fontId="3"/>
  </si>
  <si>
    <t>従来と同様に、工事現場で発生するアスファルト廃材・コンクリート廃材・旧路盤材は、横浜市指定の
再生工場へ搬出し、再生材として使用する。</t>
    <rPh sb="0" eb="2">
      <t>ジュウライ</t>
    </rPh>
    <rPh sb="3" eb="5">
      <t>ドウヨウ</t>
    </rPh>
    <rPh sb="7" eb="11">
      <t>コウジゲンバ</t>
    </rPh>
    <rPh sb="12" eb="14">
      <t>ハッセイ</t>
    </rPh>
    <rPh sb="22" eb="24">
      <t>ハイザイ</t>
    </rPh>
    <rPh sb="31" eb="33">
      <t>ハイザイ</t>
    </rPh>
    <rPh sb="34" eb="38">
      <t>キュウロバンザイ</t>
    </rPh>
    <rPh sb="40" eb="45">
      <t>ヨコハマシシテイ</t>
    </rPh>
    <rPh sb="47" eb="51">
      <t>サイセイコウジョウ</t>
    </rPh>
    <rPh sb="52" eb="54">
      <t>ハンシュツ</t>
    </rPh>
    <rPh sb="56" eb="59">
      <t>サイセイザイ</t>
    </rPh>
    <rPh sb="62" eb="64">
      <t>シヨウ</t>
    </rPh>
    <phoneticPr fontId="3"/>
  </si>
  <si>
    <t>各廃棄物を囲いへ分別し、管理している。</t>
    <rPh sb="0" eb="1">
      <t>カク</t>
    </rPh>
    <rPh sb="1" eb="4">
      <t>ハイキブツ</t>
    </rPh>
    <rPh sb="5" eb="6">
      <t>カコ</t>
    </rPh>
    <rPh sb="8" eb="10">
      <t>ブンベツ</t>
    </rPh>
    <rPh sb="12" eb="14">
      <t>カンリ</t>
    </rPh>
    <phoneticPr fontId="3"/>
  </si>
  <si>
    <t>従来と同様に、囲いへ分別し、管理する。</t>
    <rPh sb="0" eb="2">
      <t>ジュウライ</t>
    </rPh>
    <rPh sb="3" eb="5">
      <t>ドウヨウ</t>
    </rPh>
    <rPh sb="7" eb="8">
      <t>カコ</t>
    </rPh>
    <rPh sb="10" eb="12">
      <t>ブンベツ</t>
    </rPh>
    <rPh sb="14" eb="16">
      <t>カンリ</t>
    </rPh>
    <phoneticPr fontId="3"/>
  </si>
  <si>
    <t>令和   6年   4月   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</si>
</sst>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P36" sqref="P3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2262</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450</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263</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8</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451</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452</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3</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2068</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453</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3</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1812.5</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454</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456</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2068</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2063.1</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1812.5</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1810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H15" zoomScaleNormal="100" workbookViewId="0">
      <selection activeCell="F12" sqref="F12:G1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光陽機械㈱</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5" zoomScaleNormal="100"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v>
      </c>
      <c r="P27" s="700"/>
      <c r="Q27" s="700"/>
      <c r="R27" s="700"/>
      <c r="S27" s="49" t="s">
        <v>38</v>
      </c>
      <c r="T27" s="70"/>
      <c r="U27" s="70"/>
      <c r="X27" s="68" t="s">
        <v>39</v>
      </c>
      <c r="Y27" s="71"/>
      <c r="AG27" s="58"/>
      <c r="AH27" s="58"/>
      <c r="AI27" s="58"/>
      <c r="AJ27" s="58"/>
      <c r="AK27" s="742">
        <f>+AG18+O27</f>
        <v>10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0.5</v>
      </c>
      <c r="P27" s="700"/>
      <c r="Q27" s="700"/>
      <c r="R27" s="700"/>
      <c r="S27" s="49" t="s">
        <v>38</v>
      </c>
      <c r="T27" s="70"/>
      <c r="U27" s="70"/>
      <c r="X27" s="68" t="s">
        <v>39</v>
      </c>
      <c r="Y27" s="71"/>
      <c r="AG27" s="58"/>
      <c r="AH27" s="58"/>
      <c r="AI27" s="58"/>
      <c r="AJ27" s="58"/>
      <c r="AK27" s="742">
        <f>+AG18+O27</f>
        <v>0.5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0.5</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8" workbookViewId="0">
      <selection activeCell="F30" sqref="F30:G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1802</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2049.1999999999998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1800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1802</v>
      </c>
      <c r="P27" s="700"/>
      <c r="Q27" s="700"/>
      <c r="R27" s="700"/>
      <c r="S27" s="49" t="s">
        <v>38</v>
      </c>
      <c r="T27" s="70"/>
      <c r="U27" s="70"/>
      <c r="X27" s="68" t="s">
        <v>39</v>
      </c>
      <c r="Y27" s="71"/>
      <c r="AG27" s="58"/>
      <c r="AH27" s="58"/>
      <c r="AI27" s="58"/>
      <c r="AJ27" s="58"/>
      <c r="AK27" s="742">
        <f>+AG18+O27</f>
        <v>1802</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1800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f>2049.2</f>
        <v>2049.1999999999998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1800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f>2049.2-4.1</f>
        <v>2045.1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2</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光陽機械㈱</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光陽機械㈱</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18</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0.8</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2049.1999999999998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2068</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18</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0.8</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2049.1999999999998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2068</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18</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2045.1</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2063.1</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10</v>
      </c>
      <c r="I19" s="389">
        <f t="shared" si="1"/>
        <v>0</v>
      </c>
      <c r="J19" s="389">
        <f t="shared" si="1"/>
        <v>0</v>
      </c>
      <c r="K19" s="389">
        <f t="shared" si="1"/>
        <v>0</v>
      </c>
      <c r="L19" s="389">
        <f t="shared" si="1"/>
        <v>0.5</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1802</v>
      </c>
      <c r="W19" s="389">
        <f t="shared" si="1"/>
        <v>0</v>
      </c>
      <c r="X19" s="389">
        <f t="shared" si="1"/>
        <v>0</v>
      </c>
      <c r="Y19" s="389">
        <f t="shared" si="1"/>
        <v>0</v>
      </c>
      <c r="Z19" s="390">
        <f t="shared" si="1"/>
        <v>0</v>
      </c>
      <c r="AA19" s="391">
        <f t="shared" ref="AA19:AA25" si="2">SUM(G19:Z19)</f>
        <v>1812.5</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10</v>
      </c>
      <c r="I37" s="424">
        <f t="shared" si="8"/>
        <v>0</v>
      </c>
      <c r="J37" s="424">
        <f t="shared" si="8"/>
        <v>0</v>
      </c>
      <c r="K37" s="424">
        <f t="shared" si="8"/>
        <v>0</v>
      </c>
      <c r="L37" s="424">
        <f t="shared" si="8"/>
        <v>0.5</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1802</v>
      </c>
      <c r="W37" s="424">
        <f t="shared" si="8"/>
        <v>0</v>
      </c>
      <c r="X37" s="424">
        <f t="shared" si="8"/>
        <v>0</v>
      </c>
      <c r="Y37" s="424">
        <f t="shared" si="8"/>
        <v>0</v>
      </c>
      <c r="Z37" s="425">
        <f t="shared" si="8"/>
        <v>0</v>
      </c>
      <c r="AA37" s="426">
        <f t="shared" si="4"/>
        <v>1812.5</v>
      </c>
    </row>
    <row r="38" spans="2:27" ht="24" customHeight="1" x14ac:dyDescent="0.15">
      <c r="B38" s="170"/>
      <c r="C38" s="776"/>
      <c r="D38" s="227"/>
      <c r="E38" s="225" t="s">
        <v>319</v>
      </c>
      <c r="F38" s="443"/>
      <c r="G38" s="415">
        <f t="shared" ref="G38:Z38" si="9">SUM(G39:G41)</f>
        <v>0</v>
      </c>
      <c r="H38" s="415">
        <f t="shared" si="9"/>
        <v>10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1800</v>
      </c>
      <c r="W38" s="415">
        <f t="shared" si="9"/>
        <v>0</v>
      </c>
      <c r="X38" s="415">
        <f t="shared" si="9"/>
        <v>0</v>
      </c>
      <c r="Y38" s="415">
        <f t="shared" si="9"/>
        <v>0</v>
      </c>
      <c r="Z38" s="416">
        <f t="shared" si="9"/>
        <v>0</v>
      </c>
      <c r="AA38" s="417">
        <f t="shared" si="4"/>
        <v>1810</v>
      </c>
    </row>
    <row r="39" spans="2:27" ht="24" customHeight="1" x14ac:dyDescent="0.15">
      <c r="B39" s="170"/>
      <c r="C39" s="776"/>
      <c r="D39" s="228"/>
      <c r="E39" s="223"/>
      <c r="F39" s="221" t="s">
        <v>233</v>
      </c>
      <c r="G39" s="418">
        <f>+ｱ.燃え殻!$Z$28</f>
        <v>0</v>
      </c>
      <c r="H39" s="418">
        <f>+ｲ.汚泥!$Z$28</f>
        <v>10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1800</v>
      </c>
      <c r="W39" s="418">
        <f>+ﾁ.動物のふん尿!$Z$28</f>
        <v>0</v>
      </c>
      <c r="X39" s="418">
        <f>+ﾂ.動物の死体!$Z$28</f>
        <v>0</v>
      </c>
      <c r="Y39" s="418">
        <f>+ﾃ.ばいじん!$Z$28</f>
        <v>0</v>
      </c>
      <c r="Z39" s="419">
        <f>+ﾄ.混合廃棄物その他!$Z$28</f>
        <v>0</v>
      </c>
      <c r="AA39" s="420">
        <f t="shared" si="4"/>
        <v>1810</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0.5</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2</v>
      </c>
      <c r="W42" s="421">
        <f>+ﾁ.動物のふん尿!$Q$33</f>
        <v>0</v>
      </c>
      <c r="X42" s="421">
        <f>+ﾂ.動物の死体!$Q$33</f>
        <v>0</v>
      </c>
      <c r="Y42" s="421">
        <f>+ﾃ.ばいじん!$Q$33</f>
        <v>0</v>
      </c>
      <c r="Z42" s="422">
        <f>+ﾄ.混合廃棄物その他!$Q$33</f>
        <v>0</v>
      </c>
      <c r="AA42" s="423">
        <f>SUM(G42:Z42)</f>
        <v>2.5</v>
      </c>
    </row>
    <row r="43" spans="2:27" ht="24" customHeight="1" x14ac:dyDescent="0.15">
      <c r="B43" s="170"/>
      <c r="C43" s="128" t="s">
        <v>235</v>
      </c>
      <c r="D43" s="795" t="s">
        <v>349</v>
      </c>
      <c r="E43" s="795"/>
      <c r="F43" s="796"/>
      <c r="G43" s="427">
        <f>+ｱ.燃え殻!$AK$27</f>
        <v>0</v>
      </c>
      <c r="H43" s="427">
        <f>+ｲ.汚泥!$AK$27</f>
        <v>10</v>
      </c>
      <c r="I43" s="427">
        <f>+ｳ.廃油!$AK$27</f>
        <v>0</v>
      </c>
      <c r="J43" s="427">
        <f>+ｴ.廃酸!$AK$27</f>
        <v>0</v>
      </c>
      <c r="K43" s="427">
        <f>+ｵ.廃ｱﾙｶﾘ!$AK$27</f>
        <v>0</v>
      </c>
      <c r="L43" s="427">
        <f>+ｶ.廃ﾌﾟﾗ類!$AK$27</f>
        <v>0.5</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1802</v>
      </c>
      <c r="W43" s="427">
        <f>+ﾁ.動物のふん尿!$AK$27</f>
        <v>0</v>
      </c>
      <c r="X43" s="427">
        <f>+ﾂ.動物の死体!$AK$27</f>
        <v>0</v>
      </c>
      <c r="Y43" s="427">
        <f>+ﾃ.ばいじん!$AK$27</f>
        <v>0</v>
      </c>
      <c r="Z43" s="428">
        <f>+ﾄ.混合廃棄物その他!$AK$27</f>
        <v>0</v>
      </c>
      <c r="AA43" s="429">
        <f t="shared" si="4"/>
        <v>1812.5</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10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1800</v>
      </c>
      <c r="W45" s="433">
        <f>+ﾁ.動物のふん尿!$AR$24</f>
        <v>0</v>
      </c>
      <c r="X45" s="433">
        <f>+ﾂ.動物の死体!$AR$24</f>
        <v>0</v>
      </c>
      <c r="Y45" s="433">
        <f>+ﾃ.ばいじん!$AR$24</f>
        <v>0</v>
      </c>
      <c r="Z45" s="434">
        <f>+ﾄ.混合廃棄物その他!$AR$24</f>
        <v>0</v>
      </c>
      <c r="AA45" s="435">
        <f t="shared" si="4"/>
        <v>1810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28</v>
      </c>
      <c r="I55" s="480">
        <f t="shared" si="10"/>
        <v>0</v>
      </c>
      <c r="J55" s="480">
        <f t="shared" si="10"/>
        <v>0</v>
      </c>
      <c r="K55" s="480">
        <f t="shared" si="10"/>
        <v>0</v>
      </c>
      <c r="L55" s="480">
        <f t="shared" si="10"/>
        <v>1.3</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3851.2</v>
      </c>
      <c r="W55" s="480">
        <f t="shared" si="10"/>
        <v>0</v>
      </c>
      <c r="X55" s="480">
        <f t="shared" si="10"/>
        <v>0</v>
      </c>
      <c r="Y55" s="480">
        <f t="shared" si="10"/>
        <v>0</v>
      </c>
      <c r="Z55" s="480">
        <f t="shared" si="10"/>
        <v>0</v>
      </c>
      <c r="AA55" s="481">
        <f>+AA9+AA19+AA20</f>
        <v>3880.5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4月   1日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横浜市都筑区東山田町1426番地</v>
      </c>
      <c r="M16" s="851"/>
      <c r="N16" s="851"/>
      <c r="O16" s="851"/>
      <c r="P16" s="851"/>
      <c r="Q16" s="851"/>
      <c r="R16" s="851"/>
      <c r="S16" s="851"/>
      <c r="T16" s="851"/>
      <c r="U16" s="282"/>
    </row>
    <row r="17" spans="1:21" ht="26.25" customHeight="1" x14ac:dyDescent="0.15">
      <c r="C17" s="86"/>
      <c r="I17" s="25"/>
      <c r="J17" s="25" t="s">
        <v>7</v>
      </c>
      <c r="K17" s="25"/>
      <c r="L17" s="851" t="str">
        <f>+表紙!L41</f>
        <v>光陽機械㈱　代表取締役　竹前　努</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045-591-1223</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光陽機械㈱</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2262</v>
      </c>
      <c r="Q25" s="823"/>
      <c r="R25" s="823"/>
      <c r="S25" s="823"/>
      <c r="T25" s="823"/>
      <c r="U25" s="824"/>
    </row>
    <row r="26" spans="1:21" ht="26.25" customHeight="1" x14ac:dyDescent="0.15">
      <c r="C26" s="570" t="s">
        <v>11</v>
      </c>
      <c r="D26" s="571"/>
      <c r="E26" s="572"/>
      <c r="F26" s="838" t="str">
        <f>+表紙!F50</f>
        <v>横浜市都筑区東山田町1426番地</v>
      </c>
      <c r="G26" s="839"/>
      <c r="H26" s="839"/>
      <c r="I26" s="839"/>
      <c r="J26" s="839"/>
      <c r="K26" s="839"/>
      <c r="L26" s="839"/>
      <c r="M26" s="839"/>
      <c r="N26" s="341" t="s">
        <v>172</v>
      </c>
      <c r="O26"/>
      <c r="P26"/>
      <c r="Q26" s="833" t="str">
        <f>IF(+表紙!Q50="","",+表紙!Q50)</f>
        <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土木工事業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263</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8</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3</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2068</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工事現場で発生するアスファルト廃材・コンクリート廃材・旧路盤材は、横浜市指定の再生工場へ
搬出し、再生材として使用することとしている。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3</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1812.5</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従来と同様に、工事現場で発生するアスファルト廃材・コンクリート廃材・旧路盤材は、横浜市指定の
再生工場へ搬出し、再生材として使用する。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各廃棄物を囲いへ分別し、管理している。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従来と同様に、囲いへ分別し、管理する。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2068</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2063.1</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1812.5</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1810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2024-09-05T05:07:36Z</dcterms:modified>
</cp:coreProperties>
</file>