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V107" i="95" l="1"/>
  <c r="V92" i="95"/>
  <c r="K66" i="98"/>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<sst xmlns="http://schemas.openxmlformats.org/spreadsheetml/2006/main" count="2770" uniqueCount="433">
  <si>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</si>
  <si>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</si>
  <si>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</si>
  <si>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</si>
  <si>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</si>
  <si>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</si>
  <si>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</si>
  <si>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</si>
  <si>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</si>
  <si>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</si>
  <si>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</si>
  <si>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</si>
  <si>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</si>
  <si>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</si>
  <si>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</si>
  <si>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</si>
  <si>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</si>
  <si>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</si>
  <si>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</si>
  <si>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</si>
  <si>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</si>
  <si>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</si>
  <si>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</si>
  <si>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</si>
  <si>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</si>
  <si>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</si>
  <si>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</si>
  <si>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</si>
  <si>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</si>
  <si>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</si>
  <si>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</si>
  <si>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</si>
  <si>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</si>
  <si>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</si>
  <si>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</si>
  <si>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</si>
  <si>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</si>
  <si>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</si>
  <si>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</si>
  <si>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</si>
  <si>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</si>
  <si>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</si>
  <si>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</si>
  <si>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</si>
  <si>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</si>
  <si>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</si>
  <si>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</si>
  <si>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</si>
  <si>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</si>
  <si>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</si>
  <si>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</si>
  <si>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</si>
  <si>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</si>
  <si>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</si>
  <si>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</si>
  <si>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</si>
  <si>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</si>
  <si>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</si>
  <si>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</si>
  <si>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</si>
  <si>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</si>
  <si>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</si>
  <si>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</si>
  <si>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</si>
  <si>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</si>
  <si>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</si>
  <si>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</si>
  <si>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</si>
  <si>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</si>
  <si>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</si>
  <si>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</si>
  <si>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</si>
  <si>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</si>
  <si>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</si>
  <si>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</si>
  <si>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</si>
  <si>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</si>
  <si>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</si>
  <si>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</si>
  <si>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</si>
  <si>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</si>
  <si>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</si>
  <si>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</si>
  <si>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</si>
  <si>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</si>
  <si>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</si>
  <si>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</si>
  <si>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</si>
  <si>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</si>
  <si>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</si>
  <si>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</si>
  <si>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</si>
  <si>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</si>
  <si>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</si>
  <si>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</si>
  <si>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</si>
  <si>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</si>
  <si>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</si>
  <si>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</si>
  <si>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</si>
  <si>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</si>
  <si>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</si>
  <si>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</si>
  <si>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</si>
  <si>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</si>
  <si>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</si>
  <si>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</si>
  <si>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</si>
  <si>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</si>
  <si>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</si>
  <si>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</si>
  <si>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</si>
  <si>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</si>
  <si>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</si>
  <si>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</si>
  <si>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</si>
  <si>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</si>
  <si>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</si>
  <si>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</si>
  <si>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</si>
  <si>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</si>
  <si>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</si>
  <si>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</si>
  <si>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</si>
  <si>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</si>
  <si>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</si>
  <si>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</si>
  <si>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</si>
  <si>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</si>
  <si>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</si>
  <si>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</si>
  <si>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</si>
  <si>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</si>
  <si>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</si>
  <si>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</si>
  <si>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</si>
  <si>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</si>
  <si>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</si>
  <si>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</si>
  <si>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</si>
  <si>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</si>
  <si>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</si>
  <si>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</si>
  <si>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</si>
  <si>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</si>
  <si>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</si>
  <si>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</si>
  <si>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</si>
  <si>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</si>
  <si>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</si>
  <si>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</si>
  <si>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</si>
  <si>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</si>
  <si>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</si>
  <si>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</si>
  <si>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</si>
  <si>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</si>
  <si>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</si>
  <si>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</si>
  <si>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</si>
  <si>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</si>
  <si>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</si>
  <si>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</si>
  <si>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</si>
  <si>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</si>
  <si>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</si>
  <si>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</si>
  <si>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</si>
  <si>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</si>
  <si>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</si>
  <si>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</si>
  <si>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</si>
  <si>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</si>
  <si>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</si>
  <si>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</si>
  <si>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</si>
  <si>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</si>
  <si>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</si>
  <si>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</si>
  <si>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</si>
  <si>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</si>
  <si>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</si>
  <si>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</si>
  <si>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</si>
  <si>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</si>
  <si>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</si>
  <si>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</si>
  <si>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</si>
  <si>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</si>
  <si>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</si>
  <si>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</si>
  <si>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</si>
  <si>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</si>
  <si>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</si>
  <si>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</si>
  <si>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</si>
  <si>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</si>
  <si>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</si>
  <si>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</si>
  <si>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</si>
  <si>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</si>
  <si>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</si>
  <si>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</si>
  <si>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</si>
  <si>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</si>
  <si>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</si>
  <si>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</si>
  <si>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</si>
  <si>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</si>
  <si>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</si>
  <si>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</si>
  <si>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</si>
  <si>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</si>
  <si>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</si>
  <si>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</si>
  <si>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</si>
  <si>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</si>
  <si>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</si>
  <si>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</si>
  <si>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</si>
  <si>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</si>
  <si>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</si>
  <si>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</si>
  <si>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</si>
  <si>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</si>
  <si>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</si>
  <si>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</si>
  <si>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</si>
  <si>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</si>
  <si>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</si>
  <si>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</si>
  <si>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</si>
  <si>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</si>
  <si>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</si>
  <si>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</si>
  <si>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</si>
  <si>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</si>
  <si>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</si>
  <si>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</si>
  <si>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</si>
  <si>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</si>
  <si>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</si>
  <si>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</si>
  <si>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</si>
  <si>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</si>
  <si>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</si>
  <si>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</si>
  <si>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</si>
  <si>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</si>
  <si>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</si>
  <si>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</si>
  <si>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</si>
  <si>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</si>
  <si>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</si>
  <si>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</si>
  <si>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</si>
  <si>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</si>
  <si>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</si>
  <si>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</si>
  <si>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</si>
  <si>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</si>
  <si>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</si>
  <si>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</si>
  <si>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</si>
  <si>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</si>
  <si>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</si>
  <si>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</si>
  <si>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</si>
  <si>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</si>
  <si>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</si>
  <si>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</si>
  <si>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</si>
  <si>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</si>
  <si>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</si>
  <si>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</si>
  <si>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</si>
  <si>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</si>
  <si>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</si>
  <si>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</si>
  <si>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</si>
  <si>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</si>
  <si>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</si>
  <si>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</si>
  <si>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</si>
  <si>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</si>
  <si>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</si>
  <si>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</si>
  <si>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</si>
  <si>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</si>
  <si>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</si>
  <si>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</si>
  <si>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</si>
  <si>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</si>
  <si>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</si>
  <si>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</si>
  <si>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</si>
  <si>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</si>
  <si>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</si>
  <si>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</si>
  <si>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</si>
  <si>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</si>
  <si>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</si>
  <si>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</si>
  <si>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</si>
  <si>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</si>
  <si>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</si>
  <si>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</si>
  <si>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</si>
  <si>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</si>
  <si>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</si>
  <si>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</si>
  <si>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</si>
  <si>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</si>
  <si>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</si>
  <si>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</si>
  <si>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</si>
  <si>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</si>
  <si>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</si>
  <si>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</si>
  <si>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</si>
  <si>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</si>
  <si>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</si>
  <si>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</si>
  <si>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</si>
  <si>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</si>
  <si>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</si>
  <si>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</si>
  <si>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</si>
  <si>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</si>
  <si>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</si>
  <si>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</si>
  <si>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</si>
  <si>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</si>
  <si>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</si>
  <si>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</si>
  <si>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</si>
  <si>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</si>
  <si>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</si>
  <si>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</si>
  <si>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</si>
  <si>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</si>
  <si>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</si>
  <si>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</si>
  <si>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</si>
  <si>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</si>
  <si>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</si>
  <si>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</si>
  <si>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</si>
  <si>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</si>
  <si>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</si>
  <si>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</si>
  <si>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</si>
  <si>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</si>
  <si>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</si>
  <si>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</si>
  <si>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</si>
  <si>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</si>
  <si>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</si>
  <si>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</si>
  <si>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</si>
  <si>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</si>
  <si>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</si>
  <si>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</si>
  <si>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</si>
  <si>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</si>
  <si>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</si>
  <si>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</si>
  <si>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</si>
  <si>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</si>
  <si>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</si>
  <si>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</si>
  <si>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</si>
  <si>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</si>
  <si>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</si>
  <si>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</si>
  <si>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</si>
  <si>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</si>
  <si>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</si>
  <si>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</si>
  <si>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</si>
  <si>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</si>
  <si>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</si>
  <si>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</si>
  <si>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</si>
  <si>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</si>
  <si>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</si>
  <si>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</si>
  <si>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</si>
  <si>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</si>
  <si>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</si>
  <si>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</si>
  <si>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</si>
  <si>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</si>
  <si>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</si>
  <si>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</si>
  <si>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</si>
  <si>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</si>
  <si>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</si>
  <si>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</si>
  <si>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</si>
  <si>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</si>
  <si>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</si>
  <si>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</si>
  <si>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</si>
  <si>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</si>
  <si>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</si>
  <si>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</si>
  <si>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</si>
  <si>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</si>
  <si>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</si>
  <si>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</si>
  <si>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</si>
  <si>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</si>
  <si>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</si>
  <si>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</si>
  <si>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</si>
  <si>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</si>
  <si>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</si>
  <si>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</si>
  <si>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令和6年6月24日</t>
    <phoneticPr fontId="3"/>
  </si>
  <si>
    <t>神奈川県横浜市南区新川町5-28</t>
    <phoneticPr fontId="3"/>
  </si>
  <si>
    <t>株式会社　小俣組
課長代理　鈴木真矢</t>
    <phoneticPr fontId="3"/>
  </si>
  <si>
    <t>045-251-3707</t>
    <phoneticPr fontId="3"/>
  </si>
  <si>
    <t>株式会社　小俣組</t>
    <phoneticPr fontId="3"/>
  </si>
  <si>
    <t>建設業</t>
    <phoneticPr fontId="3"/>
  </si>
  <si>
    <t>別添１ 処理工程図のとおり</t>
    <phoneticPr fontId="3"/>
  </si>
  <si>
    <t>別添２ 管理体制図のとおり</t>
    <phoneticPr fontId="3"/>
  </si>
  <si>
    <t>・産業廃棄物の処理委託契約の締結に際しては、処理委託を予定した収集運搬業者、中間処理業者に許可証の写し、許可車両番号、運搬経路図、現場から中間処理場までの地図、中間処理場付近の見取図、中間処理場の写真を提出してもらい現場毎に管理を行っています。</t>
    <phoneticPr fontId="3"/>
  </si>
  <si>
    <t>・電子マニフェスト対応業者のみ契約する。</t>
    <rPh sb="1" eb="3">
      <t>デンシ</t>
    </rPh>
    <rPh sb="9" eb="13">
      <t>タイオウギョウシャ</t>
    </rPh>
    <rPh sb="15" eb="17">
      <t>ケイヤク</t>
    </rPh>
    <phoneticPr fontId="3"/>
  </si>
  <si>
    <t>引続き前年度の取り組みを継続する。</t>
    <rPh sb="0" eb="2">
      <t>ヒキツヅ</t>
    </rPh>
    <rPh sb="3" eb="6">
      <t>ゼンネンド</t>
    </rPh>
    <rPh sb="7" eb="8">
      <t>ト</t>
    </rPh>
    <rPh sb="9" eb="10">
      <t>ク</t>
    </rPh>
    <rPh sb="12" eb="14">
      <t>ケイゾク</t>
    </rPh>
    <phoneticPr fontId="3"/>
  </si>
  <si>
    <t>引続き前年度の取り組みを継続する。</t>
    <phoneticPr fontId="3"/>
  </si>
  <si>
    <t>現場毎に処理方法を検討し、個別対応を行っている。</t>
    <rPh sb="0" eb="3">
      <t>ゲンバゴト</t>
    </rPh>
    <phoneticPr fontId="3"/>
  </si>
  <si>
    <t>・実績の多い解体業者を選定する。</t>
    <rPh sb="1" eb="3">
      <t>ジッセキ</t>
    </rPh>
    <rPh sb="4" eb="5">
      <t>オオ</t>
    </rPh>
    <rPh sb="6" eb="8">
      <t>カイタイ</t>
    </rPh>
    <rPh sb="8" eb="10">
      <t>ギョウシャ</t>
    </rPh>
    <rPh sb="11" eb="13">
      <t>センテイ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</si>
</sst>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F109" sqref="F109:U117"/>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419</v>
      </c>
      <c r="Q35" s="587"/>
      <c r="R35" s="587"/>
      <c r="S35" s="587"/>
      <c r="T35" s="587"/>
      <c r="U35" s="588"/>
      <c r="W35" s="16"/>
      <c r="X35" s="16"/>
      <c r="Y35" s="18"/>
    </row>
    <row r="36" spans="1:25" ht="13.5">
      <c r="C36" s="80"/>
      <c r="S36" s="38"/>
      <c r="T36" s="38"/>
      <c r="U36" s="82"/>
      <c r="W36" s="16"/>
      <c r="X36" s="16"/>
      <c r="Y36" s="18"/>
    </row>
    <row r="37" spans="1:25" ht="13.5">
      <c r="C37" s="585" t="s">
        <v>41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420</v>
      </c>
      <c r="M40" s="614"/>
      <c r="N40" s="614"/>
      <c r="O40" s="614"/>
      <c r="P40" s="614"/>
      <c r="Q40" s="614"/>
      <c r="R40" s="614"/>
      <c r="S40" s="614"/>
      <c r="T40" s="614"/>
      <c r="U40" s="615"/>
      <c r="W40" s="16"/>
      <c r="X40" s="16"/>
    </row>
    <row r="41" spans="1:25" ht="26.25" customHeight="1">
      <c r="C41" s="80"/>
      <c r="I41" s="20"/>
      <c r="J41" s="20" t="s">
        <v>7</v>
      </c>
      <c r="K41" s="20"/>
      <c r="L41" s="614" t="s">
        <v>421</v>
      </c>
      <c r="M41" s="614"/>
      <c r="N41" s="614"/>
      <c r="O41" s="614"/>
      <c r="P41" s="614"/>
      <c r="Q41" s="614"/>
      <c r="R41" s="614"/>
      <c r="S41" s="614"/>
      <c r="T41" s="614"/>
      <c r="U41" s="615"/>
    </row>
    <row r="42" spans="1:25">
      <c r="C42" s="80"/>
      <c r="L42" s="17" t="s">
        <v>8</v>
      </c>
      <c r="U42" s="81"/>
    </row>
    <row r="43" spans="1:25" ht="13.5">
      <c r="C43" s="80"/>
      <c r="L43" s="21"/>
      <c r="M43" s="21" t="s">
        <v>9</v>
      </c>
      <c r="N43" s="21"/>
      <c r="O43" s="616" t="s">
        <v>422</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423</v>
      </c>
      <c r="G48" s="596"/>
      <c r="H48" s="596"/>
      <c r="I48" s="597"/>
      <c r="J48" s="597"/>
      <c r="K48" s="597"/>
      <c r="L48" s="597"/>
      <c r="M48" s="597"/>
      <c r="N48" s="597"/>
      <c r="O48" s="597"/>
      <c r="P48" s="629" t="s">
        <v>406</v>
      </c>
      <c r="Q48" s="637"/>
      <c r="R48" s="637"/>
      <c r="S48" s="637"/>
      <c r="T48" s="637"/>
      <c r="U48" s="638"/>
    </row>
    <row r="49" spans="3:23" ht="21.75" customHeight="1">
      <c r="C49" s="634"/>
      <c r="D49" s="635"/>
      <c r="E49" s="636"/>
      <c r="F49" s="598"/>
      <c r="G49" s="599"/>
      <c r="H49" s="599"/>
      <c r="I49" s="599"/>
      <c r="J49" s="599"/>
      <c r="K49" s="599"/>
      <c r="L49" s="599"/>
      <c r="M49" s="599"/>
      <c r="N49" s="599"/>
      <c r="O49" s="599"/>
      <c r="P49" s="577">
        <v>2722</v>
      </c>
      <c r="Q49" s="578"/>
      <c r="R49" s="578"/>
      <c r="S49" s="578"/>
      <c r="T49" s="578"/>
      <c r="U49" s="579"/>
    </row>
    <row r="50" spans="3:23" ht="26.25" customHeight="1">
      <c r="C50" s="589" t="s">
        <v>11</v>
      </c>
      <c r="D50" s="590"/>
      <c r="E50" s="591"/>
      <c r="F50" s="600" t="s">
        <v>420</v>
      </c>
      <c r="G50" s="601"/>
      <c r="H50" s="601"/>
      <c r="I50" s="601"/>
      <c r="J50" s="601"/>
      <c r="K50" s="601"/>
      <c r="L50" s="601"/>
      <c r="M50" s="601"/>
      <c r="N50" s="116" t="s">
        <v>131</v>
      </c>
      <c r="O50" s="425"/>
      <c r="P50" s="425"/>
      <c r="Q50" s="580" t="s">
        <v>422</v>
      </c>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91</v>
      </c>
      <c r="G54" s="571"/>
      <c r="H54" s="571"/>
      <c r="I54" s="571"/>
      <c r="J54" s="571"/>
      <c r="K54" s="571"/>
      <c r="L54" s="27" t="s">
        <v>48</v>
      </c>
      <c r="M54" s="27"/>
      <c r="N54" s="572" t="s">
        <v>424</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v>10196</v>
      </c>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118</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425</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426</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82.05</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432</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40</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430</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431</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430</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82.05</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427</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40</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429</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82.05</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428</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株式会社　小俣組</v>
      </c>
      <c r="AF5" s="664"/>
      <c r="AG5" s="664"/>
      <c r="AH5" s="664"/>
      <c r="AI5" s="664"/>
      <c r="AJ5" s="664"/>
      <c r="AK5" s="664"/>
      <c r="AL5" s="664"/>
      <c r="AM5" s="664"/>
      <c r="AN5" s="664"/>
      <c r="AO5" s="664"/>
      <c r="AP5" s="664"/>
      <c r="AQ5" s="664"/>
      <c r="AR5" s="664"/>
      <c r="AS5" s="664"/>
      <c r="AT5" s="664"/>
      <c r="AU5" s="664"/>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7"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40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82.05</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40</v>
      </c>
      <c r="P27" s="727"/>
      <c r="Q27" s="727"/>
      <c r="R27" s="727"/>
      <c r="S27" s="44" t="s">
        <v>38</v>
      </c>
      <c r="T27" s="65"/>
      <c r="U27" s="65"/>
      <c r="X27" s="63" t="s">
        <v>39</v>
      </c>
      <c r="Y27" s="66"/>
      <c r="AG27" s="53"/>
      <c r="AH27" s="53"/>
      <c r="AI27" s="53"/>
      <c r="AJ27" s="53"/>
      <c r="AK27" s="705">
        <f>+AG18+O27</f>
        <v>40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82.05</v>
      </c>
      <c r="G29" s="708"/>
      <c r="H29" s="201" t="s">
        <v>155</v>
      </c>
      <c r="L29" s="729"/>
      <c r="O29" s="56"/>
      <c r="P29" s="134"/>
      <c r="Q29" s="51" t="s">
        <v>142</v>
      </c>
      <c r="R29" s="641" t="s">
        <v>33</v>
      </c>
      <c r="S29" s="642"/>
      <c r="T29" s="642"/>
      <c r="U29" s="643"/>
      <c r="V29" s="48"/>
      <c r="W29" s="67"/>
      <c r="X29" s="644" t="s">
        <v>227</v>
      </c>
      <c r="Y29" s="645"/>
      <c r="Z29" s="647">
        <v>40</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40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株式会社　小俣組</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election activeCell="P19" sqref="P19"/>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株式会社　小俣組</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82.05</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82.05</v>
      </c>
    </row>
    <row r="10" spans="2:24" ht="24" customHeight="1">
      <c r="B10" s="157" t="s">
        <v>365</v>
      </c>
      <c r="C10" s="784" t="s">
        <v>213</v>
      </c>
      <c r="D10" s="784"/>
      <c r="E10" s="784"/>
      <c r="F10" s="785"/>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t="str">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t="str">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t="str">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t="str">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82.05</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82.05</v>
      </c>
    </row>
    <row r="15" spans="2:24" ht="24" customHeight="1">
      <c r="B15" s="157" t="s">
        <v>168</v>
      </c>
      <c r="C15" s="749" t="s">
        <v>218</v>
      </c>
      <c r="D15" s="749"/>
      <c r="E15" s="749"/>
      <c r="F15" s="750"/>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t="str">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49" t="s">
        <v>219</v>
      </c>
      <c r="D16" s="749"/>
      <c r="E16" s="749"/>
      <c r="F16" s="750"/>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t="str">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49" t="s">
        <v>374</v>
      </c>
      <c r="D17" s="749"/>
      <c r="E17" s="749"/>
      <c r="F17" s="750"/>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t="str">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400</v>
      </c>
      <c r="E18" s="778"/>
      <c r="F18" s="779"/>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t="str">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0</v>
      </c>
      <c r="H19" s="372">
        <f t="shared" si="1"/>
        <v>0</v>
      </c>
      <c r="I19" s="372">
        <f t="shared" si="1"/>
        <v>0</v>
      </c>
      <c r="J19" s="372">
        <f t="shared" si="1"/>
        <v>0</v>
      </c>
      <c r="K19" s="372">
        <f t="shared" si="1"/>
        <v>0</v>
      </c>
      <c r="L19" s="372">
        <f t="shared" si="1"/>
        <v>0</v>
      </c>
      <c r="M19" s="372">
        <f t="shared" si="1"/>
        <v>0</v>
      </c>
      <c r="N19" s="372">
        <f t="shared" si="1"/>
        <v>0</v>
      </c>
      <c r="O19" s="372">
        <f t="shared" si="1"/>
        <v>0</v>
      </c>
      <c r="P19" s="372">
        <f t="shared" si="1"/>
        <v>40</v>
      </c>
      <c r="Q19" s="372">
        <f t="shared" si="1"/>
        <v>0</v>
      </c>
      <c r="R19" s="372">
        <f t="shared" si="1"/>
        <v>0</v>
      </c>
      <c r="S19" s="372">
        <f t="shared" si="1"/>
        <v>0</v>
      </c>
      <c r="T19" s="372">
        <f t="shared" si="1"/>
        <v>0</v>
      </c>
      <c r="U19" s="372">
        <f t="shared" si="1"/>
        <v>0</v>
      </c>
      <c r="V19" s="372">
        <f t="shared" si="1"/>
        <v>0</v>
      </c>
      <c r="W19" s="372">
        <f>+W37+W25+W23+W22+W21-W20</f>
        <v>0</v>
      </c>
      <c r="X19" s="381">
        <f>SUM(G19:W19)</f>
        <v>40</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0</v>
      </c>
      <c r="H37" s="404">
        <f t="shared" si="7"/>
        <v>0</v>
      </c>
      <c r="I37" s="404">
        <f t="shared" si="7"/>
        <v>0</v>
      </c>
      <c r="J37" s="404">
        <f t="shared" si="7"/>
        <v>0</v>
      </c>
      <c r="K37" s="404">
        <f t="shared" si="7"/>
        <v>0</v>
      </c>
      <c r="L37" s="404">
        <f t="shared" si="7"/>
        <v>0</v>
      </c>
      <c r="M37" s="404">
        <f t="shared" si="7"/>
        <v>0</v>
      </c>
      <c r="N37" s="404">
        <f t="shared" si="7"/>
        <v>0</v>
      </c>
      <c r="O37" s="404">
        <f t="shared" si="7"/>
        <v>0</v>
      </c>
      <c r="P37" s="404">
        <f t="shared" si="7"/>
        <v>40</v>
      </c>
      <c r="Q37" s="404">
        <f t="shared" si="7"/>
        <v>0</v>
      </c>
      <c r="R37" s="404">
        <f t="shared" si="7"/>
        <v>0</v>
      </c>
      <c r="S37" s="404">
        <f t="shared" si="7"/>
        <v>0</v>
      </c>
      <c r="T37" s="404">
        <f t="shared" si="7"/>
        <v>0</v>
      </c>
      <c r="U37" s="404">
        <f t="shared" si="7"/>
        <v>0</v>
      </c>
      <c r="V37" s="404">
        <f t="shared" si="7"/>
        <v>0</v>
      </c>
      <c r="W37" s="404">
        <f>+W38+W42</f>
        <v>0</v>
      </c>
      <c r="X37" s="405">
        <f t="shared" si="2"/>
        <v>40</v>
      </c>
    </row>
    <row r="38" spans="2:24" ht="24" customHeight="1">
      <c r="B38" s="155"/>
      <c r="C38" s="772"/>
      <c r="D38" s="214"/>
      <c r="E38" s="212" t="s">
        <v>231</v>
      </c>
      <c r="F38" s="417"/>
      <c r="G38" s="398">
        <f t="shared" ref="G38:V38" si="8">SUM(G39:G41)</f>
        <v>0</v>
      </c>
      <c r="H38" s="398">
        <f t="shared" si="8"/>
        <v>0</v>
      </c>
      <c r="I38" s="398">
        <f t="shared" si="8"/>
        <v>0</v>
      </c>
      <c r="J38" s="398">
        <f t="shared" si="8"/>
        <v>0</v>
      </c>
      <c r="K38" s="398">
        <f t="shared" si="8"/>
        <v>0</v>
      </c>
      <c r="L38" s="398">
        <f t="shared" si="8"/>
        <v>0</v>
      </c>
      <c r="M38" s="398">
        <f t="shared" si="8"/>
        <v>0</v>
      </c>
      <c r="N38" s="398">
        <f t="shared" si="8"/>
        <v>0</v>
      </c>
      <c r="O38" s="398">
        <f t="shared" si="8"/>
        <v>0</v>
      </c>
      <c r="P38" s="398">
        <f t="shared" si="8"/>
        <v>40</v>
      </c>
      <c r="Q38" s="398">
        <f t="shared" si="8"/>
        <v>0</v>
      </c>
      <c r="R38" s="398">
        <f t="shared" si="8"/>
        <v>0</v>
      </c>
      <c r="S38" s="398">
        <f t="shared" si="8"/>
        <v>0</v>
      </c>
      <c r="T38" s="398">
        <f t="shared" si="8"/>
        <v>0</v>
      </c>
      <c r="U38" s="398">
        <f t="shared" si="8"/>
        <v>0</v>
      </c>
      <c r="V38" s="398">
        <f t="shared" si="8"/>
        <v>0</v>
      </c>
      <c r="W38" s="398">
        <f>SUM(W39:W41)</f>
        <v>0</v>
      </c>
      <c r="X38" s="399">
        <f t="shared" si="2"/>
        <v>40</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2"/>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40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40</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0</v>
      </c>
      <c r="H43" s="406">
        <f>+ｲ.特管廃酸!$AK$27</f>
        <v>0</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40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40</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0" t="s">
        <v>401</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402</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0</v>
      </c>
      <c r="K55" s="414">
        <f t="shared" si="9"/>
        <v>0</v>
      </c>
      <c r="L55" s="414">
        <f t="shared" si="9"/>
        <v>0</v>
      </c>
      <c r="M55" s="414">
        <f t="shared" si="9"/>
        <v>0</v>
      </c>
      <c r="N55" s="414">
        <f t="shared" si="9"/>
        <v>0</v>
      </c>
      <c r="O55" s="414">
        <f t="shared" si="9"/>
        <v>0</v>
      </c>
      <c r="P55" s="414">
        <f t="shared" si="9"/>
        <v>122.05</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令和6年6月24日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神奈川県横浜市南区新川町5-28</v>
      </c>
      <c r="M16" s="855"/>
      <c r="N16" s="855"/>
      <c r="O16" s="855"/>
      <c r="P16" s="855"/>
      <c r="Q16" s="855"/>
      <c r="R16" s="855"/>
      <c r="S16" s="855"/>
      <c r="T16" s="855"/>
      <c r="U16" s="303"/>
    </row>
    <row r="17" spans="1:22" ht="26.25" customHeight="1">
      <c r="C17" s="80"/>
      <c r="I17" s="20"/>
      <c r="J17" s="20" t="s">
        <v>7</v>
      </c>
      <c r="K17" s="20"/>
      <c r="L17" s="855" t="str">
        <f>+表紙!L41</f>
        <v>株式会社　小俣組
課長代理　鈴木真矢</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045-251-3707</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株式会社　小俣組</v>
      </c>
      <c r="G24" s="841"/>
      <c r="H24" s="841"/>
      <c r="I24" s="842"/>
      <c r="J24" s="842"/>
      <c r="K24" s="842"/>
      <c r="L24" s="842"/>
      <c r="M24" s="842"/>
      <c r="N24" s="842"/>
      <c r="O24" s="842"/>
      <c r="P24" s="629" t="s">
        <v>406</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2722</v>
      </c>
      <c r="Q25" s="865"/>
      <c r="R25" s="865"/>
      <c r="S25" s="865"/>
      <c r="T25" s="865"/>
      <c r="U25" s="866"/>
    </row>
    <row r="26" spans="1:22" ht="26.25" customHeight="1">
      <c r="C26" s="589" t="s">
        <v>11</v>
      </c>
      <c r="D26" s="590"/>
      <c r="E26" s="591"/>
      <c r="F26" s="845" t="str">
        <f>+表紙!F50</f>
        <v>神奈川県横浜市南区新川町5-28</v>
      </c>
      <c r="G26" s="846"/>
      <c r="H26" s="846"/>
      <c r="I26" s="846"/>
      <c r="J26" s="846"/>
      <c r="K26" s="846"/>
      <c r="L26" s="846"/>
      <c r="M26" s="846"/>
      <c r="N26" s="116" t="s">
        <v>131</v>
      </c>
      <c r="O26"/>
      <c r="P26"/>
      <c r="Q26" s="867" t="str">
        <f>IF(+表紙!Q50="","",+表紙!Q50)</f>
        <v>045-251-3707</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Ｄ－建設業</v>
      </c>
      <c r="G30" s="870"/>
      <c r="H30" s="870"/>
      <c r="I30" s="870"/>
      <c r="J30" s="870"/>
      <c r="K30" s="870"/>
      <c r="L30" s="27" t="s">
        <v>48</v>
      </c>
      <c r="M30" s="27"/>
      <c r="N30" s="476" t="str">
        <f>IF(COUNTA(表紙!N54)=1,+表紙!N54,"")</f>
        <v>建設業</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f>IF(+表紙!N56="","",+表紙!N56)</f>
        <v>10196</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t="str">
        <f>IF(+表紙!N57="","",+表紙!N57)</f>
        <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118</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別添１ 処理工程図のとおり</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1</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82.05</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・実績の多い解体業者を選定する。</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1</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40</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引続き前年度の取り組みを継続する。</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現場毎に処理方法を検討し、個別対応を行っている。</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引続き前年度の取り組みを継続する。</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82.05</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t="str">
        <f>+表紙!K209</f>
        <v>0</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t="str">
        <f>+表紙!K210</f>
        <v>0</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産業廃棄物の処理委託契約の締結に際しては、処理委託を予定した収集運搬業者、中間処理業者に許可証の写し、許可車両番号、運搬経路図、現場から中間処理場までの地図、中間処理場付近の見取図、中間処理場の写真を提出してもらい現場毎に管理を行っています。</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40</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0</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0</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引続き前年度の取り組みを継続する。</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411</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82.05</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・電子マニフェスト対応業者のみ契約する。</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2024-06-26T04:29:00Z</dcterms:created>
  <dcterms:modified xsi:type="dcterms:W3CDTF">2024-09-05T05:53:55Z</dcterms:modified>
</cp:coreProperties>
</file>