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drawings/drawing3.xml" ContentType="application/vnd.openxmlformats-officedocument.drawing+xml"/>
  <Override PartName="/xl/comments4.xml" ContentType="application/vnd.openxmlformats-officedocument.spreadsheetml.comments+xml"/>
  <Override PartName="/xl/drawings/drawing4.xml" ContentType="application/vnd.openxmlformats-officedocument.drawing+xml"/>
  <Override PartName="/xl/comments5.xml" ContentType="application/vnd.openxmlformats-officedocument.spreadsheetml.comments+xml"/>
  <Override PartName="/xl/drawings/drawing5.xml" ContentType="application/vnd.openxmlformats-officedocument.drawing+xml"/>
  <Override PartName="/xl/comments6.xml" ContentType="application/vnd.openxmlformats-officedocument.spreadsheetml.comments+xml"/>
  <Override PartName="/xl/drawings/drawing6.xml" ContentType="application/vnd.openxmlformats-officedocument.drawing+xml"/>
  <Override PartName="/xl/comments7.xml" ContentType="application/vnd.openxmlformats-officedocument.spreadsheetml.comments+xml"/>
  <Override PartName="/xl/drawings/drawing7.xml" ContentType="application/vnd.openxmlformats-officedocument.drawing+xml"/>
  <Override PartName="/xl/comments8.xml" ContentType="application/vnd.openxmlformats-officedocument.spreadsheetml.comments+xml"/>
  <Override PartName="/xl/drawings/drawing8.xml" ContentType="application/vnd.openxmlformats-officedocument.drawing+xml"/>
  <Override PartName="/xl/comments9.xml" ContentType="application/vnd.openxmlformats-officedocument.spreadsheetml.comments+xml"/>
  <Override PartName="/xl/drawings/drawing9.xml" ContentType="application/vnd.openxmlformats-officedocument.drawing+xml"/>
  <Override PartName="/xl/comments10.xml" ContentType="application/vnd.openxmlformats-officedocument.spreadsheetml.comments+xml"/>
  <Override PartName="/xl/drawings/drawing10.xml" ContentType="application/vnd.openxmlformats-officedocument.drawing+xml"/>
  <Override PartName="/xl/comments11.xml" ContentType="application/vnd.openxmlformats-officedocument.spreadsheetml.comments+xml"/>
  <Override PartName="/xl/drawings/drawing11.xml" ContentType="application/vnd.openxmlformats-officedocument.drawing+xml"/>
  <Override PartName="/xl/comments12.xml" ContentType="application/vnd.openxmlformats-officedocument.spreadsheetml.comments+xml"/>
  <Override PartName="/xl/drawings/drawing12.xml" ContentType="application/vnd.openxmlformats-officedocument.drawing+xml"/>
  <Override PartName="/xl/comments13.xml" ContentType="application/vnd.openxmlformats-officedocument.spreadsheetml.comments+xml"/>
  <Override PartName="/xl/drawings/drawing13.xml" ContentType="application/vnd.openxmlformats-officedocument.drawing+xml"/>
  <Override PartName="/xl/comments14.xml" ContentType="application/vnd.openxmlformats-officedocument.spreadsheetml.comments+xml"/>
  <Override PartName="/xl/drawings/drawing14.xml" ContentType="application/vnd.openxmlformats-officedocument.drawing+xml"/>
  <Override PartName="/xl/comments15.xml" ContentType="application/vnd.openxmlformats-officedocument.spreadsheetml.comments+xml"/>
  <Override PartName="/xl/drawings/drawing15.xml" ContentType="application/vnd.openxmlformats-officedocument.drawing+xml"/>
  <Override PartName="/xl/comments16.xml" ContentType="application/vnd.openxmlformats-officedocument.spreadsheetml.comments+xml"/>
  <Override PartName="/xl/drawings/drawing16.xml" ContentType="application/vnd.openxmlformats-officedocument.drawing+xml"/>
  <Override PartName="/xl/comments17.xml" ContentType="application/vnd.openxmlformats-officedocument.spreadsheetml.comments+xml"/>
  <Override PartName="/xl/drawings/drawing17.xml" ContentType="application/vnd.openxmlformats-officedocument.drawing+xml"/>
  <Override PartName="/xl/comments18.xml" ContentType="application/vnd.openxmlformats-officedocument.spreadsheetml.comments+xml"/>
  <Override PartName="/xl/drawings/drawing18.xml" ContentType="application/vnd.openxmlformats-officedocument.drawing+xml"/>
  <Override PartName="/xl/comments19.xml" ContentType="application/vnd.openxmlformats-officedocument.spreadsheetml.comments+xml"/>
  <Override PartName="/xl/drawings/drawing19.xml" ContentType="application/vnd.openxmlformats-officedocument.drawing+xml"/>
  <Override PartName="/xl/comments20.xml" ContentType="application/vnd.openxmlformats-officedocument.spreadsheetml.comments+xml"/>
  <Override PartName="/xl/drawings/drawing20.xml" ContentType="application/vnd.openxmlformats-officedocument.drawing+xml"/>
  <Override PartName="/xl/comments21.xml" ContentType="application/vnd.openxmlformats-officedocument.spreadsheetml.comments+xml"/>
  <Override PartName="/xl/drawings/drawing2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bookViews>
    <workbookView xWindow="0" yWindow="0" windowWidth="20490" windowHeight="7530" tabRatio="808"/>
  </bookViews>
  <sheets>
    <sheet name="表紙" sheetId="95" r:id="rId1"/>
    <sheet name="ｱ.燃え殻" sheetId="2" r:id="rId2"/>
    <sheet name="ｲ.汚泥" sheetId="74" r:id="rId3"/>
    <sheet name="ｳ.廃油" sheetId="75" r:id="rId4"/>
    <sheet name="ｴ.廃酸" sheetId="76" r:id="rId5"/>
    <sheet name="ｵ.廃ｱﾙｶﾘ" sheetId="77" r:id="rId6"/>
    <sheet name="ｶ.廃ﾌﾟﾗ類" sheetId="78" r:id="rId7"/>
    <sheet name="ｷ.紙くず" sheetId="85" r:id="rId8"/>
    <sheet name="ｸ.木くず" sheetId="86" r:id="rId9"/>
    <sheet name="ｹ.繊維くず" sheetId="87" r:id="rId10"/>
    <sheet name="ｺ.動植物性残さ" sheetId="88" r:id="rId11"/>
    <sheet name="ｻ.動物系固形不要物" sheetId="89" r:id="rId12"/>
    <sheet name="ｼ.ｺﾞﾑくず" sheetId="79" r:id="rId13"/>
    <sheet name="ｽ.金属くず" sheetId="81" r:id="rId14"/>
    <sheet name="ｾ.ｶﾞﾗｽ･ｺﾝｸﾘ･陶磁器くず" sheetId="84" r:id="rId15"/>
    <sheet name="ｿ.鉱さい" sheetId="82" r:id="rId16"/>
    <sheet name="ﾀ.がれき類" sheetId="80" r:id="rId17"/>
    <sheet name="ﾁ.動物のふん尿" sheetId="90" r:id="rId18"/>
    <sheet name="ﾂ.動物の死体" sheetId="91" r:id="rId19"/>
    <sheet name="ﾃ.ばいじん" sheetId="83" r:id="rId20"/>
    <sheet name="ﾄ.混合廃棄物その他" sheetId="92" r:id="rId21"/>
    <sheet name="別紙" sheetId="94" r:id="rId22"/>
    <sheet name="印刷用表紙" sheetId="98" r:id="rId23"/>
    <sheet name="業種限定" sheetId="73" r:id="rId24"/>
  </sheets>
  <definedNames>
    <definedName name="_xlnm.Print_Area" localSheetId="1">ｱ.燃え殻!$B$2:$AW$34</definedName>
    <definedName name="_xlnm.Print_Area" localSheetId="2">ｲ.汚泥!$B$2:$AW$34</definedName>
    <definedName name="_xlnm.Print_Area" localSheetId="3">ｳ.廃油!$B$2:$AW$34</definedName>
    <definedName name="_xlnm.Print_Area" localSheetId="4">ｴ.廃酸!$B$2:$AW$34</definedName>
    <definedName name="_xlnm.Print_Area" localSheetId="5">ｵ.廃ｱﾙｶﾘ!$B$2:$AW$34</definedName>
    <definedName name="_xlnm.Print_Area" localSheetId="6">ｶ.廃ﾌﾟﾗ類!$B$2:$AW$34</definedName>
    <definedName name="_xlnm.Print_Area" localSheetId="7">ｷ.紙くず!$B$2:$AW$34</definedName>
    <definedName name="_xlnm.Print_Area" localSheetId="8">ｸ.木くず!$B$2:$AW$34</definedName>
    <definedName name="_xlnm.Print_Area" localSheetId="9">ｹ.繊維くず!$B$2:$AW$34</definedName>
    <definedName name="_xlnm.Print_Area" localSheetId="10">ｺ.動植物性残さ!$B$2:$AW$34</definedName>
    <definedName name="_xlnm.Print_Area" localSheetId="11">ｻ.動物系固形不要物!$B$2:$AW$34</definedName>
    <definedName name="_xlnm.Print_Area" localSheetId="12">ｼ.ｺﾞﾑくず!$B$2:$AW$34</definedName>
    <definedName name="_xlnm.Print_Area" localSheetId="13">ｽ.金属くず!$B$2:$AW$34</definedName>
    <definedName name="_xlnm.Print_Area" localSheetId="14">ｾ.ｶﾞﾗｽ･ｺﾝｸﾘ･陶磁器くず!$B$2:$AW$34</definedName>
    <definedName name="_xlnm.Print_Area" localSheetId="15">ｿ.鉱さい!$B$2:$AW$34</definedName>
    <definedName name="_xlnm.Print_Area" localSheetId="16">ﾀ.がれき類!$B$2:$AW$34</definedName>
    <definedName name="_xlnm.Print_Area" localSheetId="17">ﾁ.動物のふん尿!$B$2:$AW$34</definedName>
    <definedName name="_xlnm.Print_Area" localSheetId="18">ﾂ.動物の死体!$B$2:$AW$34</definedName>
    <definedName name="_xlnm.Print_Area" localSheetId="19">ﾃ.ばいじん!$B$2:$AW$34</definedName>
    <definedName name="_xlnm.Print_Area" localSheetId="20">ﾄ.混合廃棄物その他!$B$2:$AW$34</definedName>
    <definedName name="_xlnm.Print_Area" localSheetId="22">印刷用表紙!$C$3:$O$72</definedName>
    <definedName name="_xlnm.Print_Area" localSheetId="23">業種限定!$B$1:$D$14</definedName>
    <definedName name="_xlnm.Print_Area" localSheetId="0">表紙!$C$26:$O$95</definedName>
    <definedName name="_xlnm.Print_Area" localSheetId="21">別紙!$B$3:$AA$47</definedName>
  </definedNames>
  <calcPr calcId="191029"/>
</workbook>
</file>

<file path=xl/calcChain.xml><?xml version="1.0" encoding="utf-8"?>
<calcChain xmlns="http://schemas.openxmlformats.org/spreadsheetml/2006/main">
  <c r="AS28" i="92" l="1"/>
  <c r="Z53" i="94" s="1"/>
  <c r="AS32" i="74"/>
  <c r="H54" i="94" s="1"/>
  <c r="AS32" i="75"/>
  <c r="I54" i="94" s="1"/>
  <c r="AS32" i="76"/>
  <c r="J54" i="94" s="1"/>
  <c r="AS32" i="77"/>
  <c r="K54" i="94" s="1"/>
  <c r="AS32" i="78"/>
  <c r="L54" i="94" s="1"/>
  <c r="AS32" i="85"/>
  <c r="M54" i="94" s="1"/>
  <c r="AS32" i="86"/>
  <c r="N54" i="94" s="1"/>
  <c r="AS32" i="87"/>
  <c r="O54" i="94" s="1"/>
  <c r="AS32" i="88"/>
  <c r="P54" i="94" s="1"/>
  <c r="AS32" i="89"/>
  <c r="Q54" i="94" s="1"/>
  <c r="AS32" i="79"/>
  <c r="R54" i="94" s="1"/>
  <c r="AS32" i="81"/>
  <c r="S54" i="94" s="1"/>
  <c r="AS32" i="84"/>
  <c r="T54" i="94" s="1"/>
  <c r="AS32" i="82"/>
  <c r="U54" i="94" s="1"/>
  <c r="AS32" i="80"/>
  <c r="V54" i="94" s="1"/>
  <c r="AS32" i="90"/>
  <c r="W54" i="94" s="1"/>
  <c r="AS32" i="91"/>
  <c r="X54" i="94" s="1"/>
  <c r="AS32" i="83"/>
  <c r="Y54" i="94" s="1"/>
  <c r="AS32" i="92"/>
  <c r="Z54" i="94" s="1"/>
  <c r="AS32" i="2"/>
  <c r="G54" i="94" s="1"/>
  <c r="AS28" i="74"/>
  <c r="H53" i="94" s="1"/>
  <c r="AS28" i="75"/>
  <c r="I53" i="94" s="1"/>
  <c r="AS28" i="76"/>
  <c r="J53" i="94" s="1"/>
  <c r="AS28" i="77"/>
  <c r="K53" i="94" s="1"/>
  <c r="AS28" i="78"/>
  <c r="L53" i="94" s="1"/>
  <c r="AS28" i="85"/>
  <c r="M53" i="94" s="1"/>
  <c r="AS28" i="86"/>
  <c r="N53" i="94" s="1"/>
  <c r="AS28" i="87"/>
  <c r="O53" i="94" s="1"/>
  <c r="AS28" i="88"/>
  <c r="P53" i="94" s="1"/>
  <c r="AS28" i="89"/>
  <c r="Q53" i="94" s="1"/>
  <c r="AS28" i="79"/>
  <c r="R53" i="94" s="1"/>
  <c r="AS28" i="81"/>
  <c r="S53" i="94" s="1"/>
  <c r="AS28" i="84"/>
  <c r="T53" i="94" s="1"/>
  <c r="AS28" i="82"/>
  <c r="U53" i="94" s="1"/>
  <c r="AS28" i="80"/>
  <c r="V53" i="94" s="1"/>
  <c r="AS28" i="90"/>
  <c r="W53" i="94" s="1"/>
  <c r="AS28" i="91"/>
  <c r="X53" i="94" s="1"/>
  <c r="AS28" i="83"/>
  <c r="Y53" i="94" s="1"/>
  <c r="AS28" i="2"/>
  <c r="G53" i="94" s="1"/>
  <c r="F24" i="98"/>
  <c r="L31" i="98" l="1"/>
  <c r="F36" i="98"/>
  <c r="F35" i="98"/>
  <c r="L33" i="98"/>
  <c r="L32" i="98"/>
  <c r="L30" i="98"/>
  <c r="L29" i="98"/>
  <c r="F29" i="98"/>
  <c r="C13" i="98" l="1"/>
  <c r="H33" i="2" l="1"/>
  <c r="R30" i="2"/>
  <c r="P27" i="2" s="1"/>
  <c r="F12" i="2" s="1"/>
  <c r="H24" i="2" s="1"/>
  <c r="AL31" i="92"/>
  <c r="Z52" i="94" s="1"/>
  <c r="AL31" i="83"/>
  <c r="Y52" i="94" s="1"/>
  <c r="AL31" i="91"/>
  <c r="X52" i="94" s="1"/>
  <c r="AL31" i="90"/>
  <c r="W52" i="94" s="1"/>
  <c r="AL31" i="80"/>
  <c r="V52" i="94" s="1"/>
  <c r="AL31" i="82"/>
  <c r="U52" i="94" s="1"/>
  <c r="AL31" i="84"/>
  <c r="T52" i="94" s="1"/>
  <c r="AL31" i="81"/>
  <c r="S52" i="94" s="1"/>
  <c r="AL31" i="79"/>
  <c r="R52" i="94" s="1"/>
  <c r="AL31" i="89"/>
  <c r="Q52" i="94" s="1"/>
  <c r="AL31" i="88"/>
  <c r="P52" i="94" s="1"/>
  <c r="AL31" i="87"/>
  <c r="O52" i="94" s="1"/>
  <c r="AL31" i="86"/>
  <c r="N52" i="94" s="1"/>
  <c r="AL31" i="85"/>
  <c r="M52" i="94" s="1"/>
  <c r="AL31" i="78"/>
  <c r="L52" i="94" s="1"/>
  <c r="AL31" i="77"/>
  <c r="K52" i="94" s="1"/>
  <c r="AL31" i="76"/>
  <c r="J52" i="94" s="1"/>
  <c r="AL31" i="75"/>
  <c r="I52" i="94" s="1"/>
  <c r="AL31" i="74"/>
  <c r="H52" i="94" s="1"/>
  <c r="AL31" i="2"/>
  <c r="G52" i="94" s="1"/>
  <c r="P22" i="92"/>
  <c r="Z51" i="94" s="1"/>
  <c r="P22" i="83"/>
  <c r="Y51" i="94" s="1"/>
  <c r="P22" i="91"/>
  <c r="X51" i="94" s="1"/>
  <c r="P22" i="90"/>
  <c r="W51" i="94" s="1"/>
  <c r="P22" i="80"/>
  <c r="V51" i="94" s="1"/>
  <c r="P22" i="82"/>
  <c r="U51" i="94" s="1"/>
  <c r="P22" i="84"/>
  <c r="T51" i="94" s="1"/>
  <c r="P22" i="81"/>
  <c r="S51" i="94" s="1"/>
  <c r="P22" i="79"/>
  <c r="R51" i="94" s="1"/>
  <c r="P22" i="89"/>
  <c r="Q51" i="94" s="1"/>
  <c r="P22" i="88"/>
  <c r="P51" i="94" s="1"/>
  <c r="P22" i="87"/>
  <c r="O51" i="94" s="1"/>
  <c r="P22" i="86"/>
  <c r="N51" i="94" s="1"/>
  <c r="P22" i="85"/>
  <c r="M51" i="94" s="1"/>
  <c r="P22" i="78"/>
  <c r="L51" i="94" s="1"/>
  <c r="P22" i="77"/>
  <c r="K51" i="94" s="1"/>
  <c r="P22" i="76"/>
  <c r="J51" i="94" s="1"/>
  <c r="P22" i="75"/>
  <c r="I51" i="94" s="1"/>
  <c r="P22" i="74"/>
  <c r="H51" i="94" s="1"/>
  <c r="P22" i="2"/>
  <c r="G51" i="94" s="1"/>
  <c r="AO18" i="2"/>
  <c r="AH18" i="2" s="1"/>
  <c r="Z24" i="94"/>
  <c r="Y24" i="94"/>
  <c r="X24" i="94"/>
  <c r="W24" i="94"/>
  <c r="V24" i="94"/>
  <c r="U24" i="94"/>
  <c r="T24" i="94"/>
  <c r="S24" i="94"/>
  <c r="R24" i="94"/>
  <c r="Q24" i="94"/>
  <c r="P24" i="94"/>
  <c r="O24" i="94"/>
  <c r="N24" i="94"/>
  <c r="M24" i="94"/>
  <c r="L24" i="94"/>
  <c r="K24" i="94"/>
  <c r="J24" i="94"/>
  <c r="I24" i="94"/>
  <c r="H24" i="94"/>
  <c r="G24" i="94"/>
  <c r="Z23" i="94"/>
  <c r="Y23" i="94"/>
  <c r="X23" i="94"/>
  <c r="W23" i="94"/>
  <c r="V23" i="94"/>
  <c r="U23" i="94"/>
  <c r="T23" i="94"/>
  <c r="S23" i="94"/>
  <c r="R23" i="94"/>
  <c r="Q23" i="94"/>
  <c r="P23" i="94"/>
  <c r="O23" i="94"/>
  <c r="N23" i="94"/>
  <c r="M23" i="94"/>
  <c r="L23" i="94"/>
  <c r="K23" i="94"/>
  <c r="J23" i="94"/>
  <c r="I23" i="94"/>
  <c r="H23" i="94"/>
  <c r="G23" i="94"/>
  <c r="C37" i="78"/>
  <c r="C37" i="85"/>
  <c r="C37" i="86"/>
  <c r="C37" i="87"/>
  <c r="C37" i="88"/>
  <c r="C37" i="89"/>
  <c r="C37" i="79"/>
  <c r="C37" i="81"/>
  <c r="C37" i="84"/>
  <c r="C37" i="82"/>
  <c r="C37" i="80"/>
  <c r="C37" i="90"/>
  <c r="C37" i="91"/>
  <c r="C37" i="83"/>
  <c r="C37" i="92"/>
  <c r="C37" i="2"/>
  <c r="C37" i="74"/>
  <c r="C37" i="75"/>
  <c r="C37" i="76"/>
  <c r="C37" i="77"/>
  <c r="C36" i="77"/>
  <c r="C36" i="78"/>
  <c r="C36" i="85"/>
  <c r="C36" i="86"/>
  <c r="C36" i="87"/>
  <c r="C36" i="88"/>
  <c r="C36" i="89"/>
  <c r="C36" i="79"/>
  <c r="C36" i="81"/>
  <c r="C36" i="84"/>
  <c r="C36" i="82"/>
  <c r="C36" i="80"/>
  <c r="C36" i="90"/>
  <c r="C36" i="91"/>
  <c r="C36" i="83"/>
  <c r="C36" i="92"/>
  <c r="C36" i="2"/>
  <c r="C36" i="74"/>
  <c r="C36" i="75"/>
  <c r="C36" i="76"/>
  <c r="C35" i="76"/>
  <c r="C35" i="77"/>
  <c r="C35" i="78"/>
  <c r="C35" i="85"/>
  <c r="C35" i="86"/>
  <c r="C35" i="87"/>
  <c r="C35" i="88"/>
  <c r="C35" i="89"/>
  <c r="C35" i="79"/>
  <c r="C35" i="81"/>
  <c r="C35" i="84"/>
  <c r="C35" i="82"/>
  <c r="C35" i="80"/>
  <c r="C35" i="90"/>
  <c r="C35" i="91"/>
  <c r="C35" i="83"/>
  <c r="C35" i="92"/>
  <c r="C35" i="2"/>
  <c r="C35" i="74"/>
  <c r="C35" i="75"/>
  <c r="C34" i="75"/>
  <c r="C34" i="76"/>
  <c r="C34" i="77"/>
  <c r="C34" i="78"/>
  <c r="C34" i="85"/>
  <c r="C34" i="86"/>
  <c r="C34" i="87"/>
  <c r="C34" i="88"/>
  <c r="C34" i="89"/>
  <c r="C34" i="79"/>
  <c r="C34" i="81"/>
  <c r="C34" i="84"/>
  <c r="C34" i="82"/>
  <c r="C34" i="80"/>
  <c r="C34" i="90"/>
  <c r="C34" i="91"/>
  <c r="C34" i="83"/>
  <c r="C34" i="92"/>
  <c r="C34" i="2"/>
  <c r="C34" i="74"/>
  <c r="AS24" i="74"/>
  <c r="H31" i="74" s="1"/>
  <c r="AS24" i="75"/>
  <c r="I45" i="94" s="1"/>
  <c r="AS24" i="76"/>
  <c r="H31" i="76" s="1"/>
  <c r="AS24" i="77"/>
  <c r="H31" i="77" s="1"/>
  <c r="AS24" i="78"/>
  <c r="AS24" i="85"/>
  <c r="H31" i="85" s="1"/>
  <c r="AS24" i="86"/>
  <c r="H31" i="86" s="1"/>
  <c r="AS24" i="87"/>
  <c r="O45" i="94" s="1"/>
  <c r="AS24" i="88"/>
  <c r="P45" i="94" s="1"/>
  <c r="AS24" i="89"/>
  <c r="Q45" i="94" s="1"/>
  <c r="AS24" i="79"/>
  <c r="R45" i="94" s="1"/>
  <c r="AS24" i="81"/>
  <c r="H31" i="81" s="1"/>
  <c r="AS24" i="84"/>
  <c r="H31" i="84" s="1"/>
  <c r="AS24" i="82"/>
  <c r="H31" i="82" s="1"/>
  <c r="AS24" i="80"/>
  <c r="H31" i="80" s="1"/>
  <c r="AS24" i="90"/>
  <c r="H31" i="90" s="1"/>
  <c r="AS24" i="91"/>
  <c r="X45" i="94" s="1"/>
  <c r="AS24" i="83"/>
  <c r="H31" i="83" s="1"/>
  <c r="AS24" i="92"/>
  <c r="AS24" i="2"/>
  <c r="G45" i="94" s="1"/>
  <c r="N44" i="98"/>
  <c r="N43" i="98"/>
  <c r="N42" i="98"/>
  <c r="N41" i="98"/>
  <c r="N40" i="98"/>
  <c r="F37" i="98"/>
  <c r="H33" i="74"/>
  <c r="H33" i="75"/>
  <c r="H33" i="76"/>
  <c r="H33" i="77"/>
  <c r="H33" i="78"/>
  <c r="H33" i="85"/>
  <c r="H33" i="86"/>
  <c r="H33" i="87"/>
  <c r="H33" i="88"/>
  <c r="H33" i="89"/>
  <c r="H33" i="79"/>
  <c r="H33" i="81"/>
  <c r="H33" i="84"/>
  <c r="H33" i="82"/>
  <c r="H33" i="80"/>
  <c r="H33" i="90"/>
  <c r="H33" i="91"/>
  <c r="H33" i="83"/>
  <c r="H33" i="92"/>
  <c r="H32" i="74"/>
  <c r="H32" i="75"/>
  <c r="H32" i="76"/>
  <c r="H32" i="77"/>
  <c r="H32" i="78"/>
  <c r="H32" i="85"/>
  <c r="H32" i="86"/>
  <c r="H32" i="87"/>
  <c r="H32" i="88"/>
  <c r="H32" i="89"/>
  <c r="H32" i="79"/>
  <c r="H32" i="81"/>
  <c r="H32" i="84"/>
  <c r="H32" i="82"/>
  <c r="H32" i="80"/>
  <c r="H32" i="90"/>
  <c r="H32" i="91"/>
  <c r="H32" i="83"/>
  <c r="H32" i="92"/>
  <c r="H32" i="2"/>
  <c r="H30" i="74"/>
  <c r="H30" i="75"/>
  <c r="H30" i="76"/>
  <c r="H30" i="77"/>
  <c r="H30" i="78"/>
  <c r="H30" i="85"/>
  <c r="H30" i="86"/>
  <c r="H30" i="87"/>
  <c r="H30" i="88"/>
  <c r="H30" i="89"/>
  <c r="H30" i="79"/>
  <c r="H30" i="81"/>
  <c r="H30" i="84"/>
  <c r="H30" i="82"/>
  <c r="H30" i="80"/>
  <c r="H30" i="90"/>
  <c r="H30" i="91"/>
  <c r="H30" i="83"/>
  <c r="H30" i="92"/>
  <c r="H30" i="2"/>
  <c r="H28" i="74"/>
  <c r="H28" i="75"/>
  <c r="H28" i="76"/>
  <c r="H28" i="77"/>
  <c r="H28" i="78"/>
  <c r="H28" i="85"/>
  <c r="H28" i="86"/>
  <c r="H28" i="87"/>
  <c r="H28" i="88"/>
  <c r="H28" i="89"/>
  <c r="H28" i="79"/>
  <c r="H28" i="81"/>
  <c r="H28" i="84"/>
  <c r="H28" i="82"/>
  <c r="H28" i="80"/>
  <c r="H28" i="90"/>
  <c r="H28" i="91"/>
  <c r="H28" i="83"/>
  <c r="H28" i="92"/>
  <c r="H28" i="2"/>
  <c r="H26" i="74"/>
  <c r="H26" i="75"/>
  <c r="H26" i="76"/>
  <c r="H26" i="77"/>
  <c r="H26" i="78"/>
  <c r="H26" i="85"/>
  <c r="H26" i="86"/>
  <c r="H26" i="87"/>
  <c r="H26" i="88"/>
  <c r="H26" i="89"/>
  <c r="H26" i="79"/>
  <c r="H26" i="81"/>
  <c r="H26" i="84"/>
  <c r="H26" i="82"/>
  <c r="H26" i="80"/>
  <c r="H26" i="90"/>
  <c r="H26" i="91"/>
  <c r="H26" i="83"/>
  <c r="H26" i="92"/>
  <c r="H26" i="2"/>
  <c r="H25" i="74"/>
  <c r="H25" i="75"/>
  <c r="H25" i="76"/>
  <c r="H25" i="77"/>
  <c r="H25" i="78"/>
  <c r="H25" i="85"/>
  <c r="H25" i="86"/>
  <c r="H25" i="87"/>
  <c r="H25" i="88"/>
  <c r="H25" i="89"/>
  <c r="H25" i="79"/>
  <c r="H25" i="81"/>
  <c r="H25" i="84"/>
  <c r="H25" i="82"/>
  <c r="H25" i="80"/>
  <c r="H25" i="90"/>
  <c r="H25" i="91"/>
  <c r="H25" i="83"/>
  <c r="H25" i="92"/>
  <c r="H25" i="2"/>
  <c r="L19" i="98"/>
  <c r="N26" i="98"/>
  <c r="AO18" i="74"/>
  <c r="AH18" i="74" s="1"/>
  <c r="AO18" i="75"/>
  <c r="AH18" i="75" s="1"/>
  <c r="AO18" i="76"/>
  <c r="AH18" i="76" s="1"/>
  <c r="AO18" i="77"/>
  <c r="AH18" i="77" s="1"/>
  <c r="Y18" i="77" s="1"/>
  <c r="AO18" i="78"/>
  <c r="AH18" i="78" s="1"/>
  <c r="Y18" i="78" s="1"/>
  <c r="AO18" i="85"/>
  <c r="AH18" i="85" s="1"/>
  <c r="Y18" i="85" s="1"/>
  <c r="AO18" i="86"/>
  <c r="AH18" i="86" s="1"/>
  <c r="Y18" i="86" s="1"/>
  <c r="AO18" i="87"/>
  <c r="AH18" i="87" s="1"/>
  <c r="Y18" i="87" s="1"/>
  <c r="R30" i="87"/>
  <c r="P27" i="87" s="1"/>
  <c r="F12" i="87" s="1"/>
  <c r="H24" i="87" s="1"/>
  <c r="AO18" i="88"/>
  <c r="AH18" i="88" s="1"/>
  <c r="Y18" i="88" s="1"/>
  <c r="P16" i="88" s="1"/>
  <c r="P50" i="94" s="1"/>
  <c r="AO18" i="89"/>
  <c r="AH18" i="89" s="1"/>
  <c r="Y18" i="89" s="1"/>
  <c r="AO18" i="79"/>
  <c r="AH18" i="79" s="1"/>
  <c r="Y18" i="79" s="1"/>
  <c r="AO18" i="81"/>
  <c r="AH18" i="81" s="1"/>
  <c r="Y18" i="81" s="1"/>
  <c r="AO18" i="84"/>
  <c r="AH18" i="84" s="1"/>
  <c r="AO18" i="82"/>
  <c r="AH18" i="82" s="1"/>
  <c r="Y18" i="82" s="1"/>
  <c r="AO18" i="80"/>
  <c r="AH18" i="80" s="1"/>
  <c r="AO18" i="90"/>
  <c r="AH18" i="90" s="1"/>
  <c r="AO18" i="91"/>
  <c r="AH18" i="91" s="1"/>
  <c r="AL27" i="91" s="1"/>
  <c r="X43" i="94" s="1"/>
  <c r="AO18" i="83"/>
  <c r="AH18" i="83" s="1"/>
  <c r="AO18" i="92"/>
  <c r="AH18" i="92" s="1"/>
  <c r="Y18" i="92" s="1"/>
  <c r="Y21" i="92" s="1"/>
  <c r="H27" i="92" s="1"/>
  <c r="F26" i="98"/>
  <c r="M25" i="98"/>
  <c r="O5" i="98"/>
  <c r="N5" i="98"/>
  <c r="J17" i="98"/>
  <c r="J16" i="98"/>
  <c r="L11" i="98"/>
  <c r="A5" i="98"/>
  <c r="G42" i="94"/>
  <c r="G41" i="94"/>
  <c r="G40" i="94"/>
  <c r="G39" i="94"/>
  <c r="Z42" i="94"/>
  <c r="Y42" i="94"/>
  <c r="X42" i="94"/>
  <c r="W42" i="94"/>
  <c r="V42" i="94"/>
  <c r="U42" i="94"/>
  <c r="T42" i="94"/>
  <c r="S42" i="94"/>
  <c r="R42" i="94"/>
  <c r="Q42" i="94"/>
  <c r="P42" i="94"/>
  <c r="O42" i="94"/>
  <c r="N42" i="94"/>
  <c r="M42" i="94"/>
  <c r="L42" i="94"/>
  <c r="K42" i="94"/>
  <c r="J42" i="94"/>
  <c r="I42" i="94"/>
  <c r="H42" i="94"/>
  <c r="Z36" i="94"/>
  <c r="Y36" i="94"/>
  <c r="X36" i="94"/>
  <c r="W36" i="94"/>
  <c r="V36" i="94"/>
  <c r="U36" i="94"/>
  <c r="T36" i="94"/>
  <c r="S36" i="94"/>
  <c r="R36" i="94"/>
  <c r="Q36" i="94"/>
  <c r="P36" i="94"/>
  <c r="O36" i="94"/>
  <c r="N36" i="94"/>
  <c r="M36" i="94"/>
  <c r="L36" i="94"/>
  <c r="K36" i="94"/>
  <c r="J36" i="94"/>
  <c r="I36" i="94"/>
  <c r="H36" i="94"/>
  <c r="G36" i="94"/>
  <c r="Z29" i="94"/>
  <c r="Y29" i="94"/>
  <c r="X29" i="94"/>
  <c r="W29" i="94"/>
  <c r="V29" i="94"/>
  <c r="U29" i="94"/>
  <c r="T29" i="94"/>
  <c r="S29" i="94"/>
  <c r="R29" i="94"/>
  <c r="Q29" i="94"/>
  <c r="P29" i="94"/>
  <c r="O29" i="94"/>
  <c r="N29" i="94"/>
  <c r="M29" i="94"/>
  <c r="L29" i="94"/>
  <c r="K29" i="94"/>
  <c r="J29" i="94"/>
  <c r="I29" i="94"/>
  <c r="H29" i="94"/>
  <c r="G29" i="94"/>
  <c r="Z28" i="94"/>
  <c r="Y28" i="94"/>
  <c r="X28" i="94"/>
  <c r="W28" i="94"/>
  <c r="V28" i="94"/>
  <c r="U28" i="94"/>
  <c r="T28" i="94"/>
  <c r="S28" i="94"/>
  <c r="R28" i="94"/>
  <c r="Q28" i="94"/>
  <c r="P28" i="94"/>
  <c r="O28" i="94"/>
  <c r="N28" i="94"/>
  <c r="M28" i="94"/>
  <c r="L28" i="94"/>
  <c r="K28" i="94"/>
  <c r="J28" i="94"/>
  <c r="I28" i="94"/>
  <c r="H28" i="94"/>
  <c r="G28" i="94"/>
  <c r="Z21" i="94"/>
  <c r="Y21" i="94"/>
  <c r="X21" i="94"/>
  <c r="W21" i="94"/>
  <c r="V21" i="94"/>
  <c r="U21" i="94"/>
  <c r="T21" i="94"/>
  <c r="S21" i="94"/>
  <c r="R21" i="94"/>
  <c r="Q21" i="94"/>
  <c r="P21" i="94"/>
  <c r="O21" i="94"/>
  <c r="N21" i="94"/>
  <c r="M21" i="94"/>
  <c r="L21" i="94"/>
  <c r="K21" i="94"/>
  <c r="J21" i="94"/>
  <c r="I21" i="94"/>
  <c r="H21" i="94"/>
  <c r="G21" i="94"/>
  <c r="Z22" i="94"/>
  <c r="Y22" i="94"/>
  <c r="X22" i="94"/>
  <c r="W22" i="94"/>
  <c r="V22" i="94"/>
  <c r="U22" i="94"/>
  <c r="T22" i="94"/>
  <c r="S22" i="94"/>
  <c r="R22" i="94"/>
  <c r="Q22" i="94"/>
  <c r="P22" i="94"/>
  <c r="O22" i="94"/>
  <c r="N22" i="94"/>
  <c r="M22" i="94"/>
  <c r="L22" i="94"/>
  <c r="K22" i="94"/>
  <c r="J22" i="94"/>
  <c r="I22" i="94"/>
  <c r="H22" i="94"/>
  <c r="G22" i="94"/>
  <c r="R30" i="74"/>
  <c r="P27" i="74" s="1"/>
  <c r="F12" i="74" s="1"/>
  <c r="H24" i="74" s="1"/>
  <c r="R30" i="75"/>
  <c r="P27" i="75" s="1"/>
  <c r="F12" i="75" s="1"/>
  <c r="H24" i="75" s="1"/>
  <c r="R30" i="76"/>
  <c r="P27" i="76" s="1"/>
  <c r="F12" i="76" s="1"/>
  <c r="H24" i="76" s="1"/>
  <c r="R30" i="77"/>
  <c r="P27" i="77" s="1"/>
  <c r="R30" i="78"/>
  <c r="P27" i="78" s="1"/>
  <c r="F12" i="78" s="1"/>
  <c r="H24" i="78" s="1"/>
  <c r="R30" i="85"/>
  <c r="P27" i="85" s="1"/>
  <c r="F12" i="85" s="1"/>
  <c r="H24" i="85" s="1"/>
  <c r="R30" i="86"/>
  <c r="P27" i="86" s="1"/>
  <c r="F12" i="86" s="1"/>
  <c r="H24" i="86" s="1"/>
  <c r="R30" i="88"/>
  <c r="P27" i="88" s="1"/>
  <c r="R30" i="89"/>
  <c r="P27" i="89" s="1"/>
  <c r="R30" i="79"/>
  <c r="P27" i="79" s="1"/>
  <c r="F12" i="79" s="1"/>
  <c r="H24" i="79" s="1"/>
  <c r="R30" i="81"/>
  <c r="P27" i="81" s="1"/>
  <c r="F12" i="81" s="1"/>
  <c r="H24" i="81" s="1"/>
  <c r="R30" i="84"/>
  <c r="P27" i="84" s="1"/>
  <c r="F12" i="84" s="1"/>
  <c r="H24" i="84" s="1"/>
  <c r="R30" i="82"/>
  <c r="P27" i="82" s="1"/>
  <c r="F12" i="82" s="1"/>
  <c r="H24" i="82" s="1"/>
  <c r="R30" i="80"/>
  <c r="P27" i="80" s="1"/>
  <c r="F12" i="80" s="1"/>
  <c r="H24" i="80" s="1"/>
  <c r="R30" i="90"/>
  <c r="P27" i="90" s="1"/>
  <c r="F12" i="90" s="1"/>
  <c r="H24" i="90" s="1"/>
  <c r="R30" i="91"/>
  <c r="P27" i="91" s="1"/>
  <c r="F12" i="91" s="1"/>
  <c r="H24" i="91" s="1"/>
  <c r="R30" i="83"/>
  <c r="P27" i="83" s="1"/>
  <c r="F12" i="83" s="1"/>
  <c r="H24" i="83" s="1"/>
  <c r="R30" i="92"/>
  <c r="P27" i="92" s="1"/>
  <c r="F12" i="92" s="1"/>
  <c r="H24" i="92" s="1"/>
  <c r="Z47" i="94"/>
  <c r="Y47" i="94"/>
  <c r="X47" i="94"/>
  <c r="W47" i="94"/>
  <c r="V47" i="94"/>
  <c r="U47" i="94"/>
  <c r="T47" i="94"/>
  <c r="S47" i="94"/>
  <c r="R47" i="94"/>
  <c r="Q47" i="94"/>
  <c r="P47" i="94"/>
  <c r="O47" i="94"/>
  <c r="N47" i="94"/>
  <c r="M47" i="94"/>
  <c r="L47" i="94"/>
  <c r="K47" i="94"/>
  <c r="J47" i="94"/>
  <c r="I47" i="94"/>
  <c r="H47" i="94"/>
  <c r="G47" i="94"/>
  <c r="Z46" i="94"/>
  <c r="Y46" i="94"/>
  <c r="X46" i="94"/>
  <c r="W46" i="94"/>
  <c r="V46" i="94"/>
  <c r="U46" i="94"/>
  <c r="T46" i="94"/>
  <c r="S46" i="94"/>
  <c r="R46" i="94"/>
  <c r="Q46" i="94"/>
  <c r="P46" i="94"/>
  <c r="O46" i="94"/>
  <c r="N46" i="94"/>
  <c r="M46" i="94"/>
  <c r="L46" i="94"/>
  <c r="K46" i="94"/>
  <c r="J46" i="94"/>
  <c r="I46" i="94"/>
  <c r="H46" i="94"/>
  <c r="G46" i="94"/>
  <c r="U45" i="94"/>
  <c r="Z44" i="94"/>
  <c r="Y44" i="94"/>
  <c r="X44" i="94"/>
  <c r="W44" i="94"/>
  <c r="V44" i="94"/>
  <c r="U44" i="94"/>
  <c r="T44" i="94"/>
  <c r="S44" i="94"/>
  <c r="R44" i="94"/>
  <c r="Q44" i="94"/>
  <c r="P44" i="94"/>
  <c r="O44" i="94"/>
  <c r="N44" i="94"/>
  <c r="M44" i="94"/>
  <c r="L44" i="94"/>
  <c r="K44" i="94"/>
  <c r="J44" i="94"/>
  <c r="I44" i="94"/>
  <c r="H44" i="94"/>
  <c r="G44" i="94"/>
  <c r="Z30" i="94"/>
  <c r="Y30" i="94"/>
  <c r="X30" i="94"/>
  <c r="W30" i="94"/>
  <c r="V30" i="94"/>
  <c r="U30" i="94"/>
  <c r="T30" i="94"/>
  <c r="S30" i="94"/>
  <c r="R30" i="94"/>
  <c r="Q30" i="94"/>
  <c r="P30" i="94"/>
  <c r="O30" i="94"/>
  <c r="N30" i="94"/>
  <c r="M30" i="94"/>
  <c r="L30" i="94"/>
  <c r="K30" i="94"/>
  <c r="J30" i="94"/>
  <c r="I30" i="94"/>
  <c r="H30" i="94"/>
  <c r="G30" i="94"/>
  <c r="AS4" i="2"/>
  <c r="AU4" i="2"/>
  <c r="AF5" i="2"/>
  <c r="AS4" i="74"/>
  <c r="AU4" i="74"/>
  <c r="AF5" i="74"/>
  <c r="AS4" i="75"/>
  <c r="AU4" i="75"/>
  <c r="AF5" i="75"/>
  <c r="AS4" i="76"/>
  <c r="AU4" i="76"/>
  <c r="AF5" i="76"/>
  <c r="AS4" i="77"/>
  <c r="AU4" i="77"/>
  <c r="AF5" i="77"/>
  <c r="AS4" i="78"/>
  <c r="AU4" i="78"/>
  <c r="AF5" i="78"/>
  <c r="AS4" i="85"/>
  <c r="AU4" i="85"/>
  <c r="AF5" i="85"/>
  <c r="AS4" i="86"/>
  <c r="AU4" i="86"/>
  <c r="AF5" i="86"/>
  <c r="AS4" i="87"/>
  <c r="AU4" i="87"/>
  <c r="AF5" i="87"/>
  <c r="AS4" i="88"/>
  <c r="AU4" i="88"/>
  <c r="AF5" i="88"/>
  <c r="AS4" i="89"/>
  <c r="AU4" i="89"/>
  <c r="AF5" i="89"/>
  <c r="AS4" i="79"/>
  <c r="AU4" i="79"/>
  <c r="AF5" i="79"/>
  <c r="AS4" i="81"/>
  <c r="AU4" i="81"/>
  <c r="AF5" i="81"/>
  <c r="AS4" i="84"/>
  <c r="AU4" i="84"/>
  <c r="AF5" i="84"/>
  <c r="AS4" i="82"/>
  <c r="AU4" i="82"/>
  <c r="AF5" i="82"/>
  <c r="AS4" i="80"/>
  <c r="AU4" i="80"/>
  <c r="AF5" i="80"/>
  <c r="AS4" i="90"/>
  <c r="AU4" i="90"/>
  <c r="AF5" i="90"/>
  <c r="AS4" i="91"/>
  <c r="AU4" i="91"/>
  <c r="AF5" i="91"/>
  <c r="AS4" i="83"/>
  <c r="AU4" i="83"/>
  <c r="AF5" i="83"/>
  <c r="AS4" i="92"/>
  <c r="AU4" i="92"/>
  <c r="AF5" i="92"/>
  <c r="A28" i="95"/>
  <c r="Z5" i="94"/>
  <c r="AA5" i="94"/>
  <c r="P6" i="94"/>
  <c r="G20" i="94"/>
  <c r="H20" i="94"/>
  <c r="I20" i="94"/>
  <c r="J20" i="94"/>
  <c r="K20" i="94"/>
  <c r="L20" i="94"/>
  <c r="M20" i="94"/>
  <c r="N20" i="94"/>
  <c r="O20" i="94"/>
  <c r="P20" i="94"/>
  <c r="Q20" i="94"/>
  <c r="R20" i="94"/>
  <c r="S20" i="94"/>
  <c r="T20" i="94"/>
  <c r="U20" i="94"/>
  <c r="V20" i="94"/>
  <c r="W20" i="94"/>
  <c r="X20" i="94"/>
  <c r="Y20" i="94"/>
  <c r="Z20" i="94"/>
  <c r="G25" i="94"/>
  <c r="H25" i="94"/>
  <c r="I25" i="94"/>
  <c r="J25" i="94"/>
  <c r="K25" i="94"/>
  <c r="L25" i="94"/>
  <c r="M25" i="94"/>
  <c r="N25" i="94"/>
  <c r="O25" i="94"/>
  <c r="P25" i="94"/>
  <c r="Q25" i="94"/>
  <c r="R25" i="94"/>
  <c r="S25" i="94"/>
  <c r="T25" i="94"/>
  <c r="U25" i="94"/>
  <c r="V25" i="94"/>
  <c r="W25" i="94"/>
  <c r="X25" i="94"/>
  <c r="Y25" i="94"/>
  <c r="Z25" i="94"/>
  <c r="G33" i="94"/>
  <c r="H33" i="94"/>
  <c r="I33" i="94"/>
  <c r="J33" i="94"/>
  <c r="K33" i="94"/>
  <c r="L33" i="94"/>
  <c r="M33" i="94"/>
  <c r="N33" i="94"/>
  <c r="O33" i="94"/>
  <c r="P33" i="94"/>
  <c r="Q33" i="94"/>
  <c r="R33" i="94"/>
  <c r="S33" i="94"/>
  <c r="T33" i="94"/>
  <c r="U33" i="94"/>
  <c r="V33" i="94"/>
  <c r="W33" i="94"/>
  <c r="X33" i="94"/>
  <c r="Y33" i="94"/>
  <c r="Z33" i="94"/>
  <c r="G34" i="94"/>
  <c r="G32" i="94" s="1"/>
  <c r="G31" i="94" s="1"/>
  <c r="H34" i="94"/>
  <c r="I34" i="94"/>
  <c r="J34" i="94"/>
  <c r="K34" i="94"/>
  <c r="L34" i="94"/>
  <c r="M34" i="94"/>
  <c r="N34" i="94"/>
  <c r="O34" i="94"/>
  <c r="P34" i="94"/>
  <c r="Q34" i="94"/>
  <c r="R34" i="94"/>
  <c r="S34" i="94"/>
  <c r="T34" i="94"/>
  <c r="U34" i="94"/>
  <c r="V34" i="94"/>
  <c r="W34" i="94"/>
  <c r="X34" i="94"/>
  <c r="Y34" i="94"/>
  <c r="Z34" i="94"/>
  <c r="G35" i="94"/>
  <c r="H35" i="94"/>
  <c r="I35" i="94"/>
  <c r="J35" i="94"/>
  <c r="K35" i="94"/>
  <c r="L35" i="94"/>
  <c r="M35" i="94"/>
  <c r="N35" i="94"/>
  <c r="O35" i="94"/>
  <c r="P35" i="94"/>
  <c r="Q35" i="94"/>
  <c r="Q32" i="94" s="1"/>
  <c r="R35" i="94"/>
  <c r="S35" i="94"/>
  <c r="T35" i="94"/>
  <c r="U35" i="94"/>
  <c r="V35" i="94"/>
  <c r="W35" i="94"/>
  <c r="X35" i="94"/>
  <c r="Y35" i="94"/>
  <c r="Z35" i="94"/>
  <c r="H39" i="94"/>
  <c r="I39" i="94"/>
  <c r="J39" i="94"/>
  <c r="K39" i="94"/>
  <c r="L39" i="94"/>
  <c r="M39" i="94"/>
  <c r="N39" i="94"/>
  <c r="O39" i="94"/>
  <c r="P39" i="94"/>
  <c r="Q39" i="94"/>
  <c r="R39" i="94"/>
  <c r="S39" i="94"/>
  <c r="T39" i="94"/>
  <c r="U39" i="94"/>
  <c r="V39" i="94"/>
  <c r="W39" i="94"/>
  <c r="X39" i="94"/>
  <c r="Y39" i="94"/>
  <c r="Z39" i="94"/>
  <c r="H40" i="94"/>
  <c r="I40" i="94"/>
  <c r="J40" i="94"/>
  <c r="K40" i="94"/>
  <c r="L40" i="94"/>
  <c r="M40" i="94"/>
  <c r="N40" i="94"/>
  <c r="O40" i="94"/>
  <c r="P40" i="94"/>
  <c r="P38" i="94" s="1"/>
  <c r="P37" i="94" s="1"/>
  <c r="Q40" i="94"/>
  <c r="R40" i="94"/>
  <c r="S40" i="94"/>
  <c r="T40" i="94"/>
  <c r="U40" i="94"/>
  <c r="V40" i="94"/>
  <c r="W40" i="94"/>
  <c r="X40" i="94"/>
  <c r="Y40" i="94"/>
  <c r="Z40" i="94"/>
  <c r="H41" i="94"/>
  <c r="I41" i="94"/>
  <c r="J41" i="94"/>
  <c r="K41" i="94"/>
  <c r="L41" i="94"/>
  <c r="M41" i="94"/>
  <c r="N41" i="94"/>
  <c r="O41" i="94"/>
  <c r="P41" i="94"/>
  <c r="Q41" i="94"/>
  <c r="R41" i="94"/>
  <c r="S41" i="94"/>
  <c r="T41" i="94"/>
  <c r="U41" i="94"/>
  <c r="V41" i="94"/>
  <c r="W41" i="94"/>
  <c r="X41" i="94"/>
  <c r="Y41" i="94"/>
  <c r="Z41" i="94"/>
  <c r="H31" i="2"/>
  <c r="Y18" i="84"/>
  <c r="H31" i="87"/>
  <c r="W45" i="94"/>
  <c r="M45" i="94"/>
  <c r="F12" i="89"/>
  <c r="H24" i="89" s="1"/>
  <c r="Y18" i="91"/>
  <c r="P16" i="91" s="1"/>
  <c r="X50" i="94" s="1"/>
  <c r="N45" i="94" l="1"/>
  <c r="H45" i="94"/>
  <c r="H31" i="88"/>
  <c r="AL27" i="80"/>
  <c r="N38" i="94"/>
  <c r="N37" i="94" s="1"/>
  <c r="N19" i="94" s="1"/>
  <c r="Y45" i="94"/>
  <c r="J45" i="94"/>
  <c r="S45" i="94"/>
  <c r="Y21" i="89"/>
  <c r="H27" i="89" s="1"/>
  <c r="P16" i="89"/>
  <c r="Q50" i="94" s="1"/>
  <c r="Y21" i="78"/>
  <c r="H27" i="78" s="1"/>
  <c r="P16" i="78"/>
  <c r="L50" i="94" s="1"/>
  <c r="H31" i="75"/>
  <c r="Y21" i="88"/>
  <c r="H27" i="88" s="1"/>
  <c r="H31" i="89"/>
  <c r="AL27" i="75"/>
  <c r="H29" i="75" s="1"/>
  <c r="Y18" i="75"/>
  <c r="Y21" i="75" s="1"/>
  <c r="H27" i="75" s="1"/>
  <c r="Y21" i="87"/>
  <c r="H27" i="87" s="1"/>
  <c r="P16" i="87"/>
  <c r="O50" i="94" s="1"/>
  <c r="P16" i="82"/>
  <c r="U50" i="94" s="1"/>
  <c r="Y21" i="82"/>
  <c r="H27" i="82" s="1"/>
  <c r="Y21" i="86"/>
  <c r="H27" i="86" s="1"/>
  <c r="P16" i="86"/>
  <c r="N50" i="94" s="1"/>
  <c r="K32" i="94"/>
  <c r="K31" i="94" s="1"/>
  <c r="K26" i="94" s="1"/>
  <c r="K27" i="94" s="1"/>
  <c r="AA20" i="94"/>
  <c r="H31" i="91"/>
  <c r="AL27" i="86"/>
  <c r="T45" i="94"/>
  <c r="S38" i="94"/>
  <c r="S37" i="94" s="1"/>
  <c r="S19" i="94" s="1"/>
  <c r="U38" i="94"/>
  <c r="U37" i="94" s="1"/>
  <c r="U19" i="94" s="1"/>
  <c r="M38" i="94"/>
  <c r="M37" i="94" s="1"/>
  <c r="M19" i="94" s="1"/>
  <c r="I38" i="94"/>
  <c r="I37" i="94" s="1"/>
  <c r="I19" i="94" s="1"/>
  <c r="AL27" i="84"/>
  <c r="H29" i="84" s="1"/>
  <c r="AA25" i="94"/>
  <c r="AL27" i="89"/>
  <c r="AL27" i="79"/>
  <c r="R43" i="94" s="1"/>
  <c r="AL27" i="85"/>
  <c r="Q31" i="94"/>
  <c r="N32" i="94"/>
  <c r="N31" i="94" s="1"/>
  <c r="N26" i="94" s="1"/>
  <c r="N27" i="94" s="1"/>
  <c r="Y21" i="91"/>
  <c r="H27" i="91" s="1"/>
  <c r="P16" i="92"/>
  <c r="Z50" i="94" s="1"/>
  <c r="AA22" i="94"/>
  <c r="AA28" i="94"/>
  <c r="AL27" i="90"/>
  <c r="H29" i="90" s="1"/>
  <c r="AL27" i="78"/>
  <c r="H29" i="78" s="1"/>
  <c r="G26" i="94"/>
  <c r="G27" i="94" s="1"/>
  <c r="G38" i="94"/>
  <c r="G37" i="94" s="1"/>
  <c r="G19" i="94" s="1"/>
  <c r="Y18" i="74"/>
  <c r="AL27" i="74"/>
  <c r="Y18" i="76"/>
  <c r="AL27" i="76"/>
  <c r="H29" i="91"/>
  <c r="P16" i="81"/>
  <c r="S50" i="94" s="1"/>
  <c r="Y21" i="81"/>
  <c r="H27" i="81" s="1"/>
  <c r="P16" i="85"/>
  <c r="M50" i="94" s="1"/>
  <c r="Y21" i="85"/>
  <c r="H27" i="85" s="1"/>
  <c r="P19" i="94"/>
  <c r="J38" i="94"/>
  <c r="J37" i="94" s="1"/>
  <c r="J19" i="94" s="1"/>
  <c r="X32" i="94"/>
  <c r="X31" i="94" s="1"/>
  <c r="X26" i="94" s="1"/>
  <c r="X27" i="94" s="1"/>
  <c r="AA44" i="94"/>
  <c r="AA46" i="94"/>
  <c r="AA47" i="94"/>
  <c r="AA21" i="94"/>
  <c r="AL27" i="87"/>
  <c r="AA24" i="94"/>
  <c r="Y18" i="80"/>
  <c r="Y18" i="90"/>
  <c r="AL27" i="92"/>
  <c r="AA23" i="94"/>
  <c r="K45" i="94"/>
  <c r="V45" i="94"/>
  <c r="Q38" i="94"/>
  <c r="Q37" i="94" s="1"/>
  <c r="Q19" i="94" s="1"/>
  <c r="V38" i="94"/>
  <c r="V37" i="94" s="1"/>
  <c r="V19" i="94" s="1"/>
  <c r="L38" i="94"/>
  <c r="L37" i="94" s="1"/>
  <c r="L19" i="94" s="1"/>
  <c r="W32" i="94"/>
  <c r="W31" i="94" s="1"/>
  <c r="W26" i="94" s="1"/>
  <c r="W27" i="94" s="1"/>
  <c r="S32" i="94"/>
  <c r="S31" i="94" s="1"/>
  <c r="S26" i="94" s="1"/>
  <c r="S27" i="94" s="1"/>
  <c r="W38" i="94"/>
  <c r="W37" i="94" s="1"/>
  <c r="W19" i="94" s="1"/>
  <c r="U32" i="94"/>
  <c r="U31" i="94" s="1"/>
  <c r="U26" i="94" s="1"/>
  <c r="U27" i="94" s="1"/>
  <c r="Y38" i="94"/>
  <c r="Y37" i="94" s="1"/>
  <c r="Y19" i="94" s="1"/>
  <c r="J32" i="94"/>
  <c r="J31" i="94" s="1"/>
  <c r="J26" i="94" s="1"/>
  <c r="J27" i="94" s="1"/>
  <c r="H29" i="79"/>
  <c r="AA34" i="94"/>
  <c r="AL27" i="81"/>
  <c r="R38" i="94"/>
  <c r="R37" i="94" s="1"/>
  <c r="R19" i="94" s="1"/>
  <c r="K38" i="94"/>
  <c r="K37" i="94" s="1"/>
  <c r="K19" i="94" s="1"/>
  <c r="Z32" i="94"/>
  <c r="Z31" i="94" s="1"/>
  <c r="Z26" i="94" s="1"/>
  <c r="Z27" i="94" s="1"/>
  <c r="V32" i="94"/>
  <c r="V31" i="94" s="1"/>
  <c r="V26" i="94" s="1"/>
  <c r="V27" i="94" s="1"/>
  <c r="O32" i="94"/>
  <c r="O31" i="94" s="1"/>
  <c r="O26" i="94" s="1"/>
  <c r="O27" i="94" s="1"/>
  <c r="P32" i="94"/>
  <c r="P31" i="94" s="1"/>
  <c r="P26" i="94" s="1"/>
  <c r="P27" i="94" s="1"/>
  <c r="AA29" i="94"/>
  <c r="AA36" i="94"/>
  <c r="M32" i="94"/>
  <c r="M31" i="94" s="1"/>
  <c r="M26" i="94" s="1"/>
  <c r="M27" i="94" s="1"/>
  <c r="T38" i="94"/>
  <c r="T37" i="94" s="1"/>
  <c r="T19" i="94" s="1"/>
  <c r="X38" i="94"/>
  <c r="X37" i="94" s="1"/>
  <c r="X19" i="94" s="1"/>
  <c r="H38" i="94"/>
  <c r="AA39" i="94"/>
  <c r="I32" i="94"/>
  <c r="I31" i="94" s="1"/>
  <c r="I26" i="94" s="1"/>
  <c r="I27" i="94" s="1"/>
  <c r="Q26" i="94"/>
  <c r="Q27" i="94" s="1"/>
  <c r="AL27" i="83"/>
  <c r="Y18" i="83"/>
  <c r="AL27" i="82"/>
  <c r="Y21" i="79"/>
  <c r="H27" i="79" s="1"/>
  <c r="P16" i="79"/>
  <c r="R50" i="94" s="1"/>
  <c r="Y21" i="77"/>
  <c r="H27" i="77" s="1"/>
  <c r="P16" i="77"/>
  <c r="K50" i="94" s="1"/>
  <c r="H31" i="92"/>
  <c r="Z45" i="94"/>
  <c r="V43" i="94"/>
  <c r="H29" i="80"/>
  <c r="P16" i="75"/>
  <c r="I50" i="94" s="1"/>
  <c r="Y21" i="84"/>
  <c r="H27" i="84" s="1"/>
  <c r="P16" i="84"/>
  <c r="T50" i="94" s="1"/>
  <c r="H31" i="79"/>
  <c r="AA41" i="94"/>
  <c r="H32" i="94"/>
  <c r="AA33" i="94"/>
  <c r="F12" i="88"/>
  <c r="H24" i="88" s="1"/>
  <c r="AL27" i="88"/>
  <c r="F12" i="77"/>
  <c r="H24" i="77" s="1"/>
  <c r="AL27" i="77"/>
  <c r="AA35" i="94"/>
  <c r="Y18" i="2"/>
  <c r="AL27" i="2"/>
  <c r="AA40" i="94"/>
  <c r="Z38" i="94"/>
  <c r="Z37" i="94" s="1"/>
  <c r="Z19" i="94" s="1"/>
  <c r="O38" i="94"/>
  <c r="O37" i="94" s="1"/>
  <c r="O19" i="94" s="1"/>
  <c r="Y32" i="94"/>
  <c r="Y31" i="94" s="1"/>
  <c r="Y26" i="94" s="1"/>
  <c r="Y27" i="94" s="1"/>
  <c r="T32" i="94"/>
  <c r="T31" i="94" s="1"/>
  <c r="T26" i="94" s="1"/>
  <c r="T27" i="94" s="1"/>
  <c r="R32" i="94"/>
  <c r="R31" i="94" s="1"/>
  <c r="R26" i="94" s="1"/>
  <c r="R27" i="94" s="1"/>
  <c r="L32" i="94"/>
  <c r="L31" i="94" s="1"/>
  <c r="L26" i="94" s="1"/>
  <c r="L27" i="94" s="1"/>
  <c r="AA30" i="94"/>
  <c r="AA42" i="94"/>
  <c r="H31" i="78"/>
  <c r="L45" i="94"/>
  <c r="L43" i="94" l="1"/>
  <c r="M9" i="94"/>
  <c r="M55" i="94" s="1"/>
  <c r="M16" i="94"/>
  <c r="M12" i="94"/>
  <c r="M18" i="94"/>
  <c r="M14" i="94"/>
  <c r="M10" i="94"/>
  <c r="M17" i="94"/>
  <c r="M15" i="94"/>
  <c r="M13" i="94"/>
  <c r="M11" i="94"/>
  <c r="S17" i="94"/>
  <c r="S15" i="94"/>
  <c r="S13" i="94"/>
  <c r="S11" i="94"/>
  <c r="S9" i="94"/>
  <c r="S55" i="94" s="1"/>
  <c r="S18" i="94"/>
  <c r="S16" i="94"/>
  <c r="S14" i="94"/>
  <c r="S12" i="94"/>
  <c r="S10" i="94"/>
  <c r="O18" i="94"/>
  <c r="O16" i="94"/>
  <c r="O14" i="94"/>
  <c r="O12" i="94"/>
  <c r="O10" i="94"/>
  <c r="O17" i="94"/>
  <c r="O15" i="94"/>
  <c r="O13" i="94"/>
  <c r="O11" i="94"/>
  <c r="O9" i="94"/>
  <c r="O55" i="94" s="1"/>
  <c r="Z17" i="94"/>
  <c r="Z9" i="94"/>
  <c r="Z55" i="94" s="1"/>
  <c r="Z15" i="94"/>
  <c r="Z13" i="94"/>
  <c r="Z11" i="94"/>
  <c r="Z18" i="94"/>
  <c r="Z16" i="94"/>
  <c r="Z14" i="94"/>
  <c r="Z12" i="94"/>
  <c r="Z10" i="94"/>
  <c r="Q14" i="94"/>
  <c r="Q17" i="94"/>
  <c r="Q15" i="94"/>
  <c r="Q11" i="94"/>
  <c r="Q13" i="94"/>
  <c r="Q9" i="94"/>
  <c r="Q55" i="94" s="1"/>
  <c r="Q18" i="94"/>
  <c r="Q16" i="94"/>
  <c r="Q12" i="94"/>
  <c r="Q10" i="94"/>
  <c r="P18" i="94"/>
  <c r="P17" i="94"/>
  <c r="P9" i="94"/>
  <c r="P55" i="94" s="1"/>
  <c r="P11" i="94"/>
  <c r="P15" i="94"/>
  <c r="P13" i="94"/>
  <c r="P16" i="94"/>
  <c r="P12" i="94"/>
  <c r="P10" i="94"/>
  <c r="P14" i="94"/>
  <c r="N18" i="94"/>
  <c r="N16" i="94"/>
  <c r="N14" i="94"/>
  <c r="N12" i="94"/>
  <c r="N10" i="94"/>
  <c r="N17" i="94"/>
  <c r="N15" i="94"/>
  <c r="N13" i="94"/>
  <c r="N11" i="94"/>
  <c r="N9" i="94"/>
  <c r="N55" i="94" s="1"/>
  <c r="Y12" i="94"/>
  <c r="Y10" i="94"/>
  <c r="Y17" i="94"/>
  <c r="Y13" i="94"/>
  <c r="Y9" i="94"/>
  <c r="Y15" i="94"/>
  <c r="Y11" i="94"/>
  <c r="Y18" i="94"/>
  <c r="Y16" i="94"/>
  <c r="Y14" i="94"/>
  <c r="V9" i="94"/>
  <c r="V55" i="94" s="1"/>
  <c r="V12" i="94"/>
  <c r="V10" i="94"/>
  <c r="V18" i="94"/>
  <c r="V16" i="94"/>
  <c r="V14" i="94"/>
  <c r="V17" i="94"/>
  <c r="V15" i="94"/>
  <c r="V13" i="94"/>
  <c r="V11" i="94"/>
  <c r="J17" i="94"/>
  <c r="J15" i="94"/>
  <c r="J13" i="94"/>
  <c r="J11" i="94"/>
  <c r="J9" i="94"/>
  <c r="J55" i="94" s="1"/>
  <c r="J18" i="94"/>
  <c r="J16" i="94"/>
  <c r="J14" i="94"/>
  <c r="J12" i="94"/>
  <c r="J10" i="94"/>
  <c r="X16" i="94"/>
  <c r="X14" i="94"/>
  <c r="X12" i="94"/>
  <c r="X10" i="94"/>
  <c r="X13" i="94"/>
  <c r="X11" i="94"/>
  <c r="X15" i="94"/>
  <c r="X17" i="94"/>
  <c r="X9" i="94"/>
  <c r="X18" i="94"/>
  <c r="U15" i="94"/>
  <c r="U13" i="94"/>
  <c r="U11" i="94"/>
  <c r="U18" i="94"/>
  <c r="U14" i="94"/>
  <c r="U10" i="94"/>
  <c r="U12" i="94"/>
  <c r="U16" i="94"/>
  <c r="U17" i="94"/>
  <c r="U9" i="94"/>
  <c r="U55" i="94" s="1"/>
  <c r="L16" i="94"/>
  <c r="L18" i="94"/>
  <c r="L14" i="94"/>
  <c r="L10" i="94"/>
  <c r="L15" i="94"/>
  <c r="L12" i="94"/>
  <c r="L17" i="94"/>
  <c r="L13" i="94"/>
  <c r="L11" i="94"/>
  <c r="L9" i="94"/>
  <c r="L55" i="94" s="1"/>
  <c r="T17" i="94"/>
  <c r="T18" i="94"/>
  <c r="T10" i="94"/>
  <c r="T13" i="94"/>
  <c r="T11" i="94"/>
  <c r="T12" i="94"/>
  <c r="T9" i="94"/>
  <c r="T55" i="94" s="1"/>
  <c r="T16" i="94"/>
  <c r="T14" i="94"/>
  <c r="T15" i="94"/>
  <c r="K17" i="94"/>
  <c r="K15" i="94"/>
  <c r="K13" i="94"/>
  <c r="K11" i="94"/>
  <c r="K9" i="94"/>
  <c r="K55" i="94" s="1"/>
  <c r="K18" i="94"/>
  <c r="K16" i="94"/>
  <c r="K14" i="94"/>
  <c r="K12" i="94"/>
  <c r="K10" i="94"/>
  <c r="W18" i="94"/>
  <c r="W16" i="94"/>
  <c r="W14" i="94"/>
  <c r="W12" i="94"/>
  <c r="W10" i="94"/>
  <c r="W17" i="94"/>
  <c r="W15" i="94"/>
  <c r="W13" i="94"/>
  <c r="W11" i="94"/>
  <c r="W9" i="94"/>
  <c r="W55" i="94" s="1"/>
  <c r="G18" i="94"/>
  <c r="G16" i="94"/>
  <c r="G14" i="94"/>
  <c r="G12" i="94"/>
  <c r="G10" i="94"/>
  <c r="G17" i="94"/>
  <c r="G15" i="94"/>
  <c r="G13" i="94"/>
  <c r="G11" i="94"/>
  <c r="G9" i="94"/>
  <c r="I10" i="94"/>
  <c r="I13" i="94"/>
  <c r="I17" i="94"/>
  <c r="I15" i="94"/>
  <c r="I11" i="94"/>
  <c r="I9" i="94"/>
  <c r="I55" i="94" s="1"/>
  <c r="I18" i="94"/>
  <c r="I16" i="94"/>
  <c r="I14" i="94"/>
  <c r="I12" i="94"/>
  <c r="R15" i="94"/>
  <c r="R13" i="94"/>
  <c r="R11" i="94"/>
  <c r="R9" i="94"/>
  <c r="R55" i="94" s="1"/>
  <c r="R17" i="94"/>
  <c r="R18" i="94"/>
  <c r="R16" i="94"/>
  <c r="R14" i="94"/>
  <c r="R12" i="94"/>
  <c r="R10" i="94"/>
  <c r="Y55" i="94"/>
  <c r="W43" i="94"/>
  <c r="T43" i="94"/>
  <c r="AA45" i="94"/>
  <c r="I43" i="94"/>
  <c r="H29" i="89"/>
  <c r="Q43" i="94"/>
  <c r="N43" i="94"/>
  <c r="H29" i="86"/>
  <c r="H29" i="85"/>
  <c r="M43" i="94"/>
  <c r="G55" i="94"/>
  <c r="H29" i="81"/>
  <c r="S43" i="94"/>
  <c r="P16" i="76"/>
  <c r="J50" i="94" s="1"/>
  <c r="Y21" i="76"/>
  <c r="H27" i="76" s="1"/>
  <c r="Y21" i="80"/>
  <c r="H27" i="80" s="1"/>
  <c r="P16" i="80"/>
  <c r="V50" i="94" s="1"/>
  <c r="H29" i="76"/>
  <c r="J43" i="94"/>
  <c r="H29" i="92"/>
  <c r="Z43" i="94"/>
  <c r="O43" i="94"/>
  <c r="H29" i="87"/>
  <c r="H29" i="74"/>
  <c r="H43" i="94"/>
  <c r="Y21" i="90"/>
  <c r="H27" i="90" s="1"/>
  <c r="P16" i="90"/>
  <c r="W50" i="94" s="1"/>
  <c r="Y21" i="74"/>
  <c r="H27" i="74" s="1"/>
  <c r="P16" i="74"/>
  <c r="H50" i="94" s="1"/>
  <c r="H29" i="77"/>
  <c r="K43" i="94"/>
  <c r="U43" i="94"/>
  <c r="H29" i="82"/>
  <c r="H37" i="94"/>
  <c r="AA38" i="94"/>
  <c r="G43" i="94"/>
  <c r="H29" i="2"/>
  <c r="H31" i="94"/>
  <c r="AA32" i="94"/>
  <c r="P16" i="83"/>
  <c r="Y50" i="94" s="1"/>
  <c r="Y21" i="83"/>
  <c r="H27" i="83" s="1"/>
  <c r="X55" i="94"/>
  <c r="P16" i="2"/>
  <c r="G50" i="94" s="1"/>
  <c r="Y21" i="2"/>
  <c r="H27" i="2" s="1"/>
  <c r="H29" i="88"/>
  <c r="P43" i="94"/>
  <c r="Y43" i="94"/>
  <c r="H29" i="83"/>
  <c r="AA43" i="94" l="1"/>
  <c r="H19" i="94"/>
  <c r="AA37" i="94"/>
  <c r="H26" i="94"/>
  <c r="AA31" i="94"/>
  <c r="H15" i="94" l="1"/>
  <c r="H13" i="94"/>
  <c r="H16" i="94"/>
  <c r="H10" i="94"/>
  <c r="H17" i="94"/>
  <c r="H9" i="94"/>
  <c r="H12" i="94"/>
  <c r="H11" i="94"/>
  <c r="H14" i="94"/>
  <c r="H18" i="94"/>
  <c r="AA26" i="94"/>
  <c r="H27" i="94"/>
  <c r="AA27" i="94" s="1"/>
  <c r="AA19" i="94"/>
  <c r="AA14" i="94" l="1"/>
  <c r="M63" i="95" s="1"/>
  <c r="M40" i="98" s="1"/>
  <c r="AA15" i="94"/>
  <c r="M64" i="95" s="1"/>
  <c r="M41" i="98" s="1"/>
  <c r="AA16" i="94"/>
  <c r="M65" i="95" s="1"/>
  <c r="M42" i="98" s="1"/>
  <c r="AA17" i="94"/>
  <c r="M66" i="95" s="1"/>
  <c r="M43" i="98" s="1"/>
  <c r="AA12" i="94"/>
  <c r="H66" i="95" s="1"/>
  <c r="H43" i="98" s="1"/>
  <c r="AA11" i="94"/>
  <c r="H65" i="95" s="1"/>
  <c r="H42" i="98" s="1"/>
  <c r="AA18" i="94"/>
  <c r="M67" i="95" s="1"/>
  <c r="M44" i="98" s="1"/>
  <c r="AA10" i="94"/>
  <c r="H64" i="95" s="1"/>
  <c r="H41" i="98" s="1"/>
  <c r="AA13" i="94"/>
  <c r="H67" i="95" s="1"/>
  <c r="H44" i="98" s="1"/>
  <c r="H55" i="94"/>
  <c r="AA9" i="94"/>
  <c r="H63" i="95" l="1"/>
  <c r="H40" i="98" s="1"/>
  <c r="AA55" i="94"/>
</calcChain>
</file>

<file path=xl/comments1.xml><?xml version="1.0" encoding="utf-8"?>
<comments xmlns="http://schemas.openxmlformats.org/spreadsheetml/2006/main">
  <authors>
    <author>作成者</author>
  </authors>
  <commentList>
    <comment ref="C20" authorId="0" shapeId="0">
      <text>
        <r>
          <rPr>
            <b/>
            <sz val="9"/>
            <color indexed="81"/>
            <rFont val="ＭＳ Ｐゴシック"/>
            <family val="3"/>
            <charset val="128"/>
          </rPr>
          <t>説明文が表示されます</t>
        </r>
      </text>
    </comment>
    <comment ref="N28" authorId="0" shapeId="0">
      <text>
        <r>
          <rPr>
            <b/>
            <sz val="10"/>
            <color indexed="81"/>
            <rFont val="ＭＳ Ｐゴシック"/>
            <family val="3"/>
            <charset val="128"/>
          </rPr>
          <t>「○」の表示を消す場合は、プルダウン・メニュー「○」の下に現れる空白部分を選んでください。</t>
        </r>
      </text>
    </comment>
    <comment ref="O28" authorId="0" shapeId="0">
      <text>
        <r>
          <rPr>
            <b/>
            <sz val="10"/>
            <color indexed="81"/>
            <rFont val="ＭＳ Ｐゴシック"/>
            <family val="3"/>
            <charset val="128"/>
          </rPr>
          <t>「○」の表示を消す場合は、プルダウン・メニュー「○」の下に現れる空白部分を選んでください。</t>
        </r>
      </text>
    </comment>
    <comment ref="M48" authorId="0" shapeId="0">
      <text>
        <r>
          <rPr>
            <b/>
            <sz val="9"/>
            <color indexed="81"/>
            <rFont val="ＭＳ Ｐゴシック"/>
            <family val="3"/>
            <charset val="128"/>
          </rPr>
          <t>※　各事業場に送付した「フィードバック個票」の「貴事業場に関する属性データ」から貴事業場の自主管理事業登録番号を転記してください。
また、新規参加の場合は「新規」と記載してください。</t>
        </r>
      </text>
    </comment>
    <comment ref="F52" authorId="0" shapeId="0">
      <text>
        <r>
          <rPr>
            <b/>
            <sz val="11"/>
            <color indexed="81"/>
            <rFont val="ＭＳ Ｐゴシック"/>
            <family val="3"/>
            <charset val="128"/>
          </rPr>
          <t xml:space="preserve">産業分類をメニューから選んでください。
</t>
        </r>
      </text>
    </comment>
    <comment ref="L52" authorId="0" shapeId="0">
      <text>
        <r>
          <rPr>
            <b/>
            <sz val="11"/>
            <color indexed="81"/>
            <rFont val="ＭＳ Ｐゴシック"/>
            <family val="3"/>
            <charset val="128"/>
          </rPr>
          <t>事業の種類を具体的に記載してください。</t>
        </r>
      </text>
    </comment>
    <comment ref="H63" authorId="0" shapeId="0">
      <text>
        <r>
          <rPr>
            <b/>
            <sz val="11"/>
            <color indexed="81"/>
            <rFont val="ＭＳ Ｐゴシック"/>
            <family val="3"/>
            <charset val="128"/>
          </rPr>
          <t>種類ごとのシートから自動的に計算されます。</t>
        </r>
      </text>
    </comment>
    <comment ref="M63" authorId="0" shapeId="0">
      <text>
        <r>
          <rPr>
            <b/>
            <sz val="11"/>
            <color indexed="81"/>
            <rFont val="ＭＳ Ｐゴシック"/>
            <family val="3"/>
            <charset val="128"/>
          </rPr>
          <t>種類ごとのシートから自動的に計算されます。</t>
        </r>
      </text>
    </comment>
    <comment ref="H64" authorId="0" shapeId="0">
      <text>
        <r>
          <rPr>
            <b/>
            <sz val="11"/>
            <color indexed="81"/>
            <rFont val="ＭＳ Ｐゴシック"/>
            <family val="3"/>
            <charset val="128"/>
          </rPr>
          <t>種類ごとのシートから自動的に計算されます。</t>
        </r>
      </text>
    </comment>
    <comment ref="M64" authorId="0" shapeId="0">
      <text>
        <r>
          <rPr>
            <b/>
            <sz val="11"/>
            <color indexed="81"/>
            <rFont val="ＭＳ Ｐゴシック"/>
            <family val="3"/>
            <charset val="128"/>
          </rPr>
          <t>種類ごとのシートから自動的に計算されます。</t>
        </r>
      </text>
    </comment>
    <comment ref="H65" authorId="0" shapeId="0">
      <text>
        <r>
          <rPr>
            <b/>
            <sz val="11"/>
            <color indexed="81"/>
            <rFont val="ＭＳ Ｐゴシック"/>
            <family val="3"/>
            <charset val="128"/>
          </rPr>
          <t>種類ごとのシートから自動的に計算されます。</t>
        </r>
      </text>
    </comment>
    <comment ref="M65" authorId="0" shapeId="0">
      <text>
        <r>
          <rPr>
            <b/>
            <sz val="11"/>
            <color indexed="81"/>
            <rFont val="ＭＳ Ｐゴシック"/>
            <family val="3"/>
            <charset val="128"/>
          </rPr>
          <t>種類ごとのシートから自動的に計算されます。</t>
        </r>
      </text>
    </comment>
    <comment ref="H66" authorId="0" shapeId="0">
      <text>
        <r>
          <rPr>
            <b/>
            <sz val="11"/>
            <color indexed="81"/>
            <rFont val="ＭＳ Ｐゴシック"/>
            <family val="3"/>
            <charset val="128"/>
          </rPr>
          <t>種類ごとのシートから自動的に計算されます。</t>
        </r>
      </text>
    </comment>
    <comment ref="M66" authorId="0" shapeId="0">
      <text>
        <r>
          <rPr>
            <b/>
            <sz val="11"/>
            <color indexed="81"/>
            <rFont val="ＭＳ Ｐゴシック"/>
            <family val="3"/>
            <charset val="128"/>
          </rPr>
          <t>種類ごとのシートから自動的に計算されます。</t>
        </r>
      </text>
    </comment>
    <comment ref="H67" authorId="0" shapeId="0">
      <text>
        <r>
          <rPr>
            <b/>
            <sz val="11"/>
            <color indexed="81"/>
            <rFont val="ＭＳ Ｐゴシック"/>
            <family val="3"/>
            <charset val="128"/>
          </rPr>
          <t>種類ごとのシートから自動的に計算されます。</t>
        </r>
      </text>
    </comment>
    <comment ref="M67" authorId="0" shapeId="0">
      <text>
        <r>
          <rPr>
            <b/>
            <sz val="11"/>
            <color indexed="81"/>
            <rFont val="ＭＳ Ｐゴシック"/>
            <family val="3"/>
            <charset val="128"/>
          </rPr>
          <t>種類ごとのシートから自動的に計算されます。</t>
        </r>
      </text>
    </comment>
  </commentList>
</comments>
</file>

<file path=xl/comments2.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発生事業場又は自社自らが、埋立処分や海洋投入処分を行った量を記載してください。（処分先について、発生事業場内外や県の内外を問いません）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前年度（令和５年度）に提出した様式２に記載した令和５年度目標値を記入してください。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前年度（令和５年度）に提出した様式２に記載した令和５年度目標値を記入してください。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前年度（令和５年度）に提出した様式２に記載した令和５年度目標値を記入してください。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前年度（令和５年度）に提出した様式２に記載した令和５年度目標値を記入してください。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前年度（令和５年度）に提出した様式２に記載した令和５年度目標値を記入してください。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前年度（令和５年度）に提出した様式２に記載した令和５年度目標値を記入してください。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前年度（令和５年度）に提出した様式２に記載した令和５年度目標値を記入してください。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前年度（令和５年度）に提出した様式２に記載した令和５年度目標値を記入してください。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前年度（令和５年度）に提出した様式２に記載した令和５年度目標値を記入してください。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前年度（令和５年度）に提出した様式２に記載した令和５年度目標値を記入してください。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中間処理を経ずに、産業廃棄物を直接、埋立処分や海洋投入処分の委託をした量を記載してください。</t>
        </r>
      </text>
    </comment>
  </commentList>
</comments>
</file>

<file path=xl/comments3.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発生事業場又は自社自らが、埋立処分や海洋投入処分を行った量を記載してください。（処分先について、発生事業場内外や県の内外を問いません）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前年度（令和５年度）に提出した様式２に記載した令和５年度目標値を記入してください。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前年度（令和５年度）に提出した様式２に記載した令和５年度目標値を記入してください。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前年度（令和５年度）に提出した様式２に記載した令和５年度目標値を記入してください。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前年度（令和５年度）に提出した様式２に記載した令和５年度目標値を記入してください。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前年度（令和５年度）に提出した様式２に記載した令和５年度目標値を記入してください。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前年度（令和５年度）に提出した様式２に記載した令和５年度目標値を記入してください。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前年度（令和５年度）に提出した様式２に記載した令和５年度目標値を記入してください。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前年度（令和５年度）に提出した様式２に記載した令和５年度目標値を記入してください。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前年度（令和５年度）に提出した様式２に記載した令和５年度目標値を記入してください。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前年度（令和５年度）に提出した様式２に記載した令和５年度目標値を記入してください。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中間処理を経ずに、産業廃棄物を直接、埋立処分や海洋投入処分の委託をした量を記載してください。</t>
        </r>
      </text>
    </comment>
  </commentList>
</comments>
</file>

<file path=xl/comments4.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発生事業場又は自社自らが、埋立処分や海洋投入処分を行った量を記載してください。（処分先について、発生事業場内外や県の内外を問いません）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前年度（令和５年度）に提出した様式２に記載した令和５年度目標値を記入してください。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前年度（令和５年度）に提出した様式２に記載した令和５年度目標値を記入してください。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前年度（令和５年度）に提出した様式２に記載した令和５年度目標値を記入してください。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前年度（令和５年度）に提出した様式２に記載した令和５年度目標値を記入してください。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前年度（令和５年度）に提出した様式２に記載した令和５年度目標値を記入してください。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前年度（令和５年度）に提出した様式２に記載した令和５年度目標値を記入してください。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前年度（令和５年度）に提出した様式２に記載した令和５年度目標値を記入してください。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前年度（令和５年度）に提出した様式２に記載した令和５年度目標値を記入してください。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前年度（令和５年度）に提出した様式２に記載した令和５年度目標値を記入してください。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前年度（令和５年度）に提出した様式２に記載した令和５年度目標値を記入してください。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中間処理を経ずに、産業廃棄物を直接、埋立処分や海洋投入処分の委託をした量を記載してください。</t>
        </r>
      </text>
    </comment>
  </commentList>
</comments>
</file>

<file path=xl/comments5.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発生事業場又は自社自らが、埋立処分や海洋投入処分を行った量を記載してください。（処分先について、発生事業場内外や県の内外を問いません）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前年度（令和５年度）に提出した様式２に記載した令和５年度目標値を記入してください。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前年度（令和５年度）に提出した様式２に記載した令和５年度目標値を記入してください。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前年度（令和５年度）に提出した様式２に記載した令和５年度目標値を記入してください。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前年度（令和５年度）に提出した様式２に記載した令和５年度目標値を記入してください。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前年度（令和５年度）に提出した様式２に記載した令和５年度目標値を記入してください。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前年度（令和５年度）に提出した様式２に記載した令和５年度目標値を記入してください。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前年度（令和５年度）に提出した様式２に記載した令和５年度目標値を記入してください。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前年度（令和５年度）に提出した様式２に記載した令和５年度目標値を記入してください。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前年度（令和５年度）に提出した様式２に記載した令和５年度目標値を記入してください。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前年度（令和５年度）に提出した様式２に記載した令和５年度目標値を記入してください。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中間処理を経ずに、産業廃棄物を直接、埋立処分や海洋投入処分の委託をした量を記載してください。</t>
        </r>
      </text>
    </comment>
  </commentList>
</comments>
</file>

<file path=xl/comments6.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発生事業場又は自社自らが、埋立処分や海洋投入処分を行った量を記載してください。（処分先について、発生事業場内外や県の内外を問いません）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前年度（令和５年度）に提出した様式２に記載した令和５年度目標値を記入してください。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前年度（令和５年度）に提出した様式２に記載した令和５年度目標値を記入してください。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前年度（令和５年度）に提出した様式２に記載した令和５年度目標値を記入してください。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前年度（令和５年度）に提出した様式２に記載した令和５年度目標値を記入してください。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前年度（令和５年度）に提出した様式２に記載した令和５年度目標値を記入してください。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前年度（令和５年度）に提出した様式２に記載した令和５年度目標値を記入してください。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前年度（令和５年度）に提出した様式２に記載した令和５年度目標値を記入してください。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前年度（令和５年度）に提出した様式２に記載した令和５年度目標値を記入してください。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前年度（令和５年度）に提出した様式２に記載した令和５年度目標値を記入してください。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前年度（令和５年度）に提出した様式２に記載した令和５年度目標値を記入してください。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中間処理を経ずに、産業廃棄物を直接、埋立処分や海洋投入処分の委託をした量を記載してください。</t>
        </r>
      </text>
    </comment>
  </commentList>
</comments>
</file>

<file path=xl/comments7.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発生事業場又は自社自らが、埋立処分や海洋投入処分を行った量を記載してください。（処分先について、発生事業場内外や県の内外を問いません）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前年度（令和５年度）に提出した様式２に記載した令和５年度目標値を記入してください。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前年度（令和５年度）に提出した様式２に記載した令和５年度目標値を記入してください。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前年度（令和５年度）に提出した様式２に記載した令和５年度目標値を記入してください。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前年度（令和５年度）に提出した様式２に記載した令和５年度目標値を記入してください。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前年度（令和５年度）に提出した様式２に記載した令和５年度目標値を記入してください。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前年度（令和５年度）に提出した様式２に記載した令和５年度目標値を記入してください。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前年度（令和５年度）に提出した様式２に記載した令和５年度目標値を記入してください。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前年度（令和５年度）に提出した様式２に記載した令和５年度目標値を記入してください。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前年度（令和５年度）に提出した様式２に記載した令和５年度目標値を記入してください。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前年度（令和５年度）に提出した様式２に記載した令和５年度目標値を記入してください。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中間処理を経ずに、産業廃棄物を直接、埋立処分や海洋投入処分の委託をした量を記載してください。</t>
        </r>
      </text>
    </comment>
  </commentList>
</comments>
</file>

<file path=xl/comments8.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発生事業場又は自社自らが、埋立処分や海洋投入処分を行った量を記載してください。（処分先について、発生事業場内外や県の内外を問いません）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前年度（令和５年度）に提出した様式２に記載した令和５年度目標値を記入してください。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前年度（令和５年度）に提出した様式２に記載した令和５年度目標値を記入してください。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前年度（令和５年度）に提出した様式２に記載した令和５年度目標値を記入してください。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前年度（令和５年度）に提出した様式２に記載した令和５年度目標値を記入してください。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前年度（令和５年度）に提出した様式２に記載した令和５年度目標値を記入してください。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前年度（令和５年度）に提出した様式２に記載した令和５年度目標値を記入してください。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前年度（令和５年度）に提出した様式２に記載した令和５年度目標値を記入してください。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前年度（令和５年度）に提出した様式２に記載した令和５年度目標値を記入してください。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前年度（令和５年度）に提出した様式２に記載した令和５年度目標値を記入してください。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前年度（令和５年度）に提出した様式２に記載した令和５年度目標値を記入してください。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中間処理を経ずに、産業廃棄物を直接、埋立処分や海洋投入処分の委託をした量を記載してください。</t>
        </r>
      </text>
    </comment>
  </commentList>
</comments>
</file>

<file path=xl/comments9.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発生事業場又は自社自らが、埋立処分や海洋投入処分を行った量を記載してください。（処分先について、発生事業場内外や県の内外を問いません）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前年度（令和５年度）に提出した様式２に記載した令和５年度目標値を記入してください。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前年度（令和５年度）に提出した様式２に記載した令和５年度目標値を記入してください。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前年度（令和５年度）に提出した様式２に記載した令和５年度目標値を記入してください。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前年度（令和５年度）に提出した様式２に記載した令和５年度目標値を記入してください。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前年度（令和５年度）に提出した様式２に記載した令和５年度目標値を記入してください。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前年度（令和５年度）に提出した様式２に記載した令和５年度目標値を記入してください。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前年度（令和５年度）に提出した様式２に記載した令和５年度目標値を記入してください。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前年度（令和５年度）に提出した様式２に記載した令和５年度目標値を記入してください。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前年度（令和５年度）に提出した様式２に記載した令和５年度目標値を記入してください。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前年度（令和５年度）に提出した様式２に記載した令和５年度目標値を記入してください。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中間処理を経ずに、産業廃棄物を直接、埋立処分や海洋投入処分の委託をした量を記載してください。</t>
        </r>
      </text>
    </comment>
  </commentList>
</comments>
</file>

<file path=xl/comments10.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発生事業場又は自社自らが、埋立処分や海洋投入処分を行った量を記載してください。（処分先について、発生事業場内外や県の内外を問いません）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前年度（令和５年度）に提出した様式２に記載した令和５年度目標値を記入してください。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前年度（令和５年度）に提出した様式２に記載した令和５年度目標値を記入してください。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前年度（令和５年度）に提出した様式２に記載した令和５年度目標値を記入してください。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前年度（令和５年度）に提出した様式２に記載した令和５年度目標値を記入してください。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前年度（令和５年度）に提出した様式２に記載した令和５年度目標値を記入してください。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前年度（令和５年度）に提出した様式２に記載した令和５年度目標値を記入してください。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前年度（令和５年度）に提出した様式２に記載した令和５年度目標値を記入してください。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前年度（令和５年度）に提出した様式２に記載した令和５年度目標値を記入してください。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前年度（令和５年度）に提出した様式２に記載した令和５年度目標値を記入してください。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前年度（令和５年度）に提出した様式２に記載した令和５年度目標値を記入してください。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中間処理を経ずに、産業廃棄物を直接、埋立処分や海洋投入処分の委託をした量を記載してください。</t>
        </r>
      </text>
    </comment>
  </commentList>
</comments>
</file>

<file path=xl/comments11.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発生事業場又は自社自らが、埋立処分や海洋投入処分を行った量を記載してください。（処分先について、発生事業場内外や県の内外を問いません）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前年度（令和５年度）に提出した様式２に記載した令和５年度目標値を記入してください。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前年度（令和５年度）に提出した様式２に記載した令和５年度目標値を記入してください。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前年度（令和５年度）に提出した様式２に記載した令和５年度目標値を記入してください。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前年度（令和５年度）に提出した様式２に記載した令和５年度目標値を記入してください。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前年度（令和５年度）に提出した様式２に記載した令和５年度目標値を記入してください。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前年度（令和５年度）に提出した様式２に記載した令和５年度目標値を記入してください。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前年度（令和５年度）に提出した様式２に記載した令和５年度目標値を記入してください。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前年度（令和５年度）に提出した様式２に記載した令和５年度目標値を記入してください。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前年度（令和５年度）に提出した様式２に記載した令和５年度目標値を記入してください。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前年度（令和５年度）に提出した様式２に記載した令和５年度目標値を記入してください。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中間処理を経ずに、産業廃棄物を直接、埋立処分や海洋投入処分の委託をした量を記載してください。</t>
        </r>
      </text>
    </comment>
  </commentList>
</comments>
</file>

<file path=xl/comments12.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発生事業場又は自社自らが、埋立処分や海洋投入処分を行った量を記載してください。（処分先について、発生事業場内外や県の内外を問いません）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前年度（令和５年度）に提出した様式２に記載した令和５年度目標値を記入してください。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前年度（令和５年度）に提出した様式２に記載した令和５年度目標値を記入してください。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前年度（令和５年度）に提出した様式２に記載した令和５年度目標値を記入してください。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前年度（令和５年度）に提出した様式２に記載した令和５年度目標値を記入してください。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前年度（令和５年度）に提出した様式２に記載した令和５年度目標値を記入してください。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前年度（令和５年度）に提出した様式２に記載した令和５年度目標値を記入してください。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前年度（令和５年度）に提出した様式２に記載した令和５年度目標値を記入してください。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前年度（令和５年度）に提出した様式２に記載した令和５年度目標値を記入してください。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前年度（令和５年度）に提出した様式２に記載した令和５年度目標値を記入してください。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前年度（令和５年度）に提出した様式２に記載した令和５年度目標値を記入してください。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中間処理を経ずに、産業廃棄物を直接、埋立処分や海洋投入処分の委託をした量を記載してください。</t>
        </r>
      </text>
    </comment>
  </commentList>
</comments>
</file>

<file path=xl/comments13.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発生事業場又は自社自らが、埋立処分や海洋投入処分を行った量を記載してください。（処分先について、発生事業場内外や県の内外を問いません）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前年度（令和５年度）に提出した様式２に記載した令和５年度目標値を記入してください。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前年度（令和５年度）に提出した様式２に記載した令和５年度目標値を記入してください。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前年度（令和５年度）に提出した様式２に記載した令和５年度目標値を記入してください。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前年度（令和５年度）に提出した様式２に記載した令和５年度目標値を記入してください。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前年度（令和５年度）に提出した様式２に記載した令和５年度目標値を記入してください。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前年度（令和５年度）に提出した様式２に記載した令和５年度目標値を記入してください。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前年度（令和５年度）に提出した様式２に記載した令和５年度目標値を記入してください。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前年度（令和５年度）に提出した様式２に記載した令和５年度目標値を記入してください。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前年度（令和５年度）に提出した様式２に記載した令和５年度目標値を記入してください。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前年度（令和５年度）に提出した様式２に記載した令和５年度目標値を記入してください。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中間処理を経ずに、産業廃棄物を直接、埋立処分や海洋投入処分の委託をした量を記載してください。</t>
        </r>
      </text>
    </comment>
  </commentList>
</comments>
</file>

<file path=xl/comments14.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発生事業場又は自社自らが、埋立処分や海洋投入処分を行った量を記載してください。（処分先について、発生事業場内外や県の内外を問いません）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前年度（令和５年度）に提出した様式２に記載した令和５年度目標値を記入してください。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前年度（令和５年度）に提出した様式２に記載した令和５年度目標値を記入してください。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前年度（令和５年度）に提出した様式２に記載した令和５年度目標値を記入してください。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前年度（令和５年度）に提出した様式２に記載した令和５年度目標値を記入してください。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前年度（令和５年度）に提出した様式２に記載した令和５年度目標値を記入してください。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前年度（令和５年度）に提出した様式２に記載した令和５年度目標値を記入してください。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前年度（令和５年度）に提出した様式２に記載した令和５年度目標値を記入してください。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前年度（令和５年度）に提出した様式２に記載した令和５年度目標値を記入してください。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前年度（令和５年度）に提出した様式２に記載した令和５年度目標値を記入してください。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前年度（令和５年度）に提出した様式２に記載した令和５年度目標値を記入してください。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中間処理を経ずに、産業廃棄物を直接、埋立処分や海洋投入処分の委託をした量を記載してください。</t>
        </r>
      </text>
    </comment>
  </commentList>
</comments>
</file>

<file path=xl/comments15.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発生事業場又は自社自らが、埋立処分や海洋投入処分を行った量を記載してください。（処分先について、発生事業場内外や県の内外を問いません）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前年度（令和５年度）に提出した様式２に記載した令和５年度目標値を記入してください。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前年度（令和５年度）に提出した様式２に記載した令和５年度目標値を記入してください。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前年度（令和５年度）に提出した様式２に記載した令和５年度目標値を記入してください。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前年度（令和５年度）に提出した様式２に記載した令和５年度目標値を記入してください。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前年度（令和５年度）に提出した様式２に記載した令和５年度目標値を記入してください。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前年度（令和５年度）に提出した様式２に記載した令和５年度目標値を記入してください。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前年度（令和５年度）に提出した様式２に記載した令和５年度目標値を記入してください。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前年度（令和５年度）に提出した様式２に記載した令和５年度目標値を記入してください。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前年度（令和５年度）に提出した様式２に記載した令和５年度目標値を記入してください。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前年度（令和５年度）に提出した様式２に記載した令和５年度目標値を記入してください。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中間処理を経ずに、産業廃棄物を直接、埋立処分や海洋投入処分の委託をした量を記載してください。</t>
        </r>
      </text>
    </comment>
  </commentList>
</comments>
</file>

<file path=xl/comments16.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発生事業場又は自社自らが、埋立処分や海洋投入処分を行った量を記載してください。（処分先について、発生事業場内外や県の内外を問いません）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前年度（令和５年度）に提出した様式２に記載した令和５年度目標値を記入してください。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前年度（令和５年度）に提出した様式２に記載した令和５年度目標値を記入してください。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前年度（令和５年度）に提出した様式２に記載した令和５年度目標値を記入してください。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前年度（令和５年度）に提出した様式２に記載した令和５年度目標値を記入してください。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前年度（令和５年度）に提出した様式２に記載した令和５年度目標値を記入してください。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前年度（令和５年度）に提出した様式２に記載した令和５年度目標値を記入してください。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前年度（令和５年度）に提出した様式２に記載した令和５年度目標値を記入してください。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前年度（令和５年度）に提出した様式２に記載した令和５年度目標値を記入してください。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前年度（令和５年度）に提出した様式２に記載した令和５年度目標値を記入してください。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前年度（令和５年度）に提出した様式２に記載した令和５年度目標値を記入してください。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中間処理を経ずに、産業廃棄物を直接、埋立処分や海洋投入処分の委託をした量を記載してください。</t>
        </r>
      </text>
    </comment>
  </commentList>
</comments>
</file>

<file path=xl/comments17.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発生事業場又は自社自らが、埋立処分や海洋投入処分を行った量を記載してください。（処分先について、発生事業場内外や県の内外を問いません）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前年度（令和５年度）に提出した様式２に記載した令和５年度目標値を記入してください。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前年度（令和５年度）に提出した様式２に記載した令和５年度目標値を記入してください。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前年度（令和５年度）に提出した様式２に記載した令和５年度目標値を記入してください。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前年度（令和５年度）に提出した様式２に記載した令和５年度目標値を記入してください。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前年度（令和５年度）に提出した様式２に記載した令和５年度目標値を記入してください。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前年度（令和５年度）に提出した様式２に記載した令和５年度目標値を記入してください。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前年度（令和５年度）に提出した様式２に記載した令和５年度目標値を記入してください。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前年度（令和５年度）に提出した様式２に記載した令和５年度目標値を記入してください。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前年度（令和５年度）に提出した様式２に記載した令和５年度目標値を記入してください。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前年度（令和５年度）に提出した様式２に記載した令和５年度目標値を記入してください。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中間処理を経ずに、産業廃棄物を直接、埋立処分や海洋投入処分の委託をした量を記載してください。</t>
        </r>
      </text>
    </comment>
  </commentList>
</comments>
</file>

<file path=xl/comments18.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発生事業場又は自社自らが、埋立処分や海洋投入処分を行った量を記載してください。（処分先について、発生事業場内外や県の内外を問いません）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前年度（令和５年度）に提出した様式２に記載した令和５年度目標値を記入してください。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前年度（令和５年度）に提出した様式２に記載した令和５年度目標値を記入してください。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前年度（令和５年度）に提出した様式２に記載した令和５年度目標値を記入してください。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前年度（令和５年度）に提出した様式２に記載した令和５年度目標値を記入してください。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前年度（令和５年度）に提出した様式２に記載した令和５年度目標値を記入してください。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前年度（令和５年度）に提出した様式２に記載した令和５年度目標値を記入してください。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前年度（令和５年度）に提出した様式２に記載した令和５年度目標値を記入してください。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前年度（令和５年度）に提出した様式２に記載した令和５年度目標値を記入してください。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前年度（令和５年度）に提出した様式２に記載した令和５年度目標値を記入してください。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前年度（令和５年度）に提出した様式２に記載した令和５年度目標値を記入してください。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中間処理を経ずに、産業廃棄物を直接、埋立処分や海洋投入処分の委託をした量を記載してください。</t>
        </r>
      </text>
    </comment>
  </commentList>
</comments>
</file>

<file path=xl/comments19.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発生事業場又は自社自らが、埋立処分や海洋投入処分を行った量を記載してください。（処分先について、発生事業場内外や県の内外を問いません）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前年度（令和５年度）に提出した様式２に記載した令和５年度目標値を記入してください。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前年度（令和５年度）に提出した様式２に記載した令和５年度目標値を記入してください。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前年度（令和５年度）に提出した様式２に記載した令和５年度目標値を記入してください。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前年度（令和５年度）に提出した様式２に記載した令和５年度目標値を記入してください。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前年度（令和５年度）に提出した様式２に記載した令和５年度目標値を記入してください。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前年度（令和５年度）に提出した様式２に記載した令和５年度目標値を記入してください。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前年度（令和５年度）に提出した様式２に記載した令和５年度目標値を記入してください。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前年度（令和５年度）に提出した様式２に記載した令和５年度目標値を記入してください。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前年度（令和５年度）に提出した様式２に記載した令和５年度目標値を記入してください。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前年度（令和５年度）に提出した様式２に記載した令和５年度目標値を記入してください。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中間処理を経ずに、産業廃棄物を直接、埋立処分や海洋投入処分の委託をした量を記載してください。</t>
        </r>
      </text>
    </comment>
  </commentList>
</comments>
</file>

<file path=xl/comments20.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発生事業場又は自社自らが、埋立処分や海洋投入処分を行った量を記載してください。（処分先について、発生事業場内外や県の内外を問いません）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前年度（令和５年度）に提出した様式２に記載した令和５年度目標値を記入してください。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前年度（令和５年度）に提出した様式２に記載した令和５年度目標値を記入してください。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前年度（令和５年度）に提出した様式２に記載した令和５年度目標値を記入してください。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前年度（令和５年度）に提出した様式２に記載した令和５年度目標値を記入してください。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前年度（令和５年度）に提出した様式２に記載した令和５年度目標値を記入してください。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前年度（令和５年度）に提出した様式２に記載した令和５年度目標値を記入してください。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前年度（令和５年度）に提出した様式２に記載した令和５年度目標値を記入してください。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前年度（令和５年度）に提出した様式２に記載した令和５年度目標値を記入してください。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前年度（令和５年度）に提出した様式２に記載した令和５年度目標値を記入してください。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前年度（令和５年度）に提出した様式２に記載した令和５年度目標値を記入してください。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中間処理を経ずに、産業廃棄物を直接、埋立処分や海洋投入処分の委託をした量を記載してください。</t>
        </r>
      </text>
    </comment>
  </commentList>
</comments>
</file>

<file path=xl/comments21.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発生事業場又は自社自らが、埋立処分や海洋投入処分を行った量を記載してください。（処分先について、発生事業場内外や県の内外を問いません）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前年度（令和５年度）に提出した様式２に記載した令和５年度目標値を記入してください。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前年度（令和５年度）に提出した様式２に記載した令和５年度目標値を記入してください。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前年度（令和５年度）に提出した様式２に記載した令和５年度目標値を記入してください。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前年度（令和５年度）に提出した様式２に記載した令和５年度目標値を記入してください。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前年度（令和５年度）に提出した様式２に記載した令和５年度目標値を記入してください。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前年度（令和５年度）に提出した様式２に記載した令和５年度目標値を記入してください。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前年度（令和５年度）に提出した様式２に記載した令和５年度目標値を記入してください。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前年度（令和５年度）に提出した様式２に記載した令和５年度目標値を記入してください。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前年度（令和５年度）に提出した様式２に記載した令和５年度目標値を記入してください。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前年度（令和５年度）に提出した様式２に記載した令和５年度目標値を記入してください。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中間処理を経ずに、産業廃棄物を直接、埋立処分や海洋投入処分の委託をした量を記載してください。</t>
        </r>
      </text>
    </comment>
  </commentList>
</comments>
</file>

<file path=xl/sharedStrings.xml><?xml version="1.0" encoding="utf-8"?>
<sst xmlns="http://schemas.openxmlformats.org/spreadsheetml/2006/main" count="3275" uniqueCount="460">
  <si>
    <t>法定</t>
  </si>
  <si>
    <t>：内容・データ等を入力してください</t>
    <rPh sb="1" eb="3">
      <t>ナイヨウ</t>
    </rPh>
    <rPh sb="7" eb="8">
      <t>トウ</t>
    </rPh>
    <rPh sb="9" eb="11">
      <t>ニュウリョク</t>
    </rPh>
    <phoneticPr fontId="3"/>
  </si>
  <si>
    <t>【手　順】</t>
    <rPh sb="1" eb="2">
      <t>テ</t>
    </rPh>
    <rPh sb="3" eb="4">
      <t>ジュン</t>
    </rPh>
    <phoneticPr fontId="3"/>
  </si>
  <si>
    <t>【セル色の説明】</t>
    <rPh sb="3" eb="4">
      <t>イロ</t>
    </rPh>
    <rPh sb="5" eb="7">
      <t>セツメイ</t>
    </rPh>
    <phoneticPr fontId="3"/>
  </si>
  <si>
    <t>ｔ</t>
  </si>
  <si>
    <t>殿</t>
    <rPh sb="0" eb="1">
      <t>ドノ</t>
    </rPh>
    <phoneticPr fontId="3"/>
  </si>
  <si>
    <t>　住　所</t>
    <rPh sb="1" eb="2">
      <t>ジュウ</t>
    </rPh>
    <rPh sb="3" eb="4">
      <t>トコロ</t>
    </rPh>
    <phoneticPr fontId="3"/>
  </si>
  <si>
    <t>　氏　名</t>
    <rPh sb="1" eb="2">
      <t>シ</t>
    </rPh>
    <rPh sb="3" eb="4">
      <t>メイ</t>
    </rPh>
    <phoneticPr fontId="3"/>
  </si>
  <si>
    <t>（法人にあっては、名称及び代表者の氏名）</t>
    <rPh sb="1" eb="3">
      <t>ホウジン</t>
    </rPh>
    <rPh sb="9" eb="11">
      <t>メイショウ</t>
    </rPh>
    <rPh sb="11" eb="12">
      <t>オヨ</t>
    </rPh>
    <rPh sb="13" eb="16">
      <t>ダイヒョウシャ</t>
    </rPh>
    <rPh sb="17" eb="19">
      <t>シメイ</t>
    </rPh>
    <phoneticPr fontId="3"/>
  </si>
  <si>
    <t>電話番号</t>
    <rPh sb="0" eb="2">
      <t>デンワ</t>
    </rPh>
    <rPh sb="2" eb="4">
      <t>バンゴウ</t>
    </rPh>
    <phoneticPr fontId="3"/>
  </si>
  <si>
    <t>事業場の名称</t>
    <rPh sb="0" eb="2">
      <t>ジギョウ</t>
    </rPh>
    <rPh sb="2" eb="3">
      <t>ジョウ</t>
    </rPh>
    <rPh sb="4" eb="6">
      <t>メイショウ</t>
    </rPh>
    <phoneticPr fontId="3"/>
  </si>
  <si>
    <t>事業場の所在地</t>
    <rPh sb="0" eb="2">
      <t>ジギョウ</t>
    </rPh>
    <rPh sb="2" eb="3">
      <t>ジョウ</t>
    </rPh>
    <rPh sb="4" eb="7">
      <t>ショザイチ</t>
    </rPh>
    <phoneticPr fontId="3"/>
  </si>
  <si>
    <t>事業の種類</t>
    <rPh sb="0" eb="2">
      <t>ジギョウ</t>
    </rPh>
    <rPh sb="3" eb="5">
      <t>シュルイ</t>
    </rPh>
    <phoneticPr fontId="3"/>
  </si>
  <si>
    <t>ｔ</t>
    <phoneticPr fontId="3"/>
  </si>
  <si>
    <t>ｔ</t>
    <phoneticPr fontId="3"/>
  </si>
  <si>
    <t>※　事務処理欄</t>
    <rPh sb="2" eb="4">
      <t>ジム</t>
    </rPh>
    <rPh sb="4" eb="6">
      <t>ショリ</t>
    </rPh>
    <rPh sb="6" eb="7">
      <t>ラン</t>
    </rPh>
    <phoneticPr fontId="3"/>
  </si>
  <si>
    <t>ｔ</t>
    <phoneticPr fontId="3"/>
  </si>
  <si>
    <t>①</t>
    <phoneticPr fontId="3"/>
  </si>
  <si>
    <t>Ａ　自己処理</t>
    <rPh sb="2" eb="4">
      <t>ジコ</t>
    </rPh>
    <rPh sb="4" eb="6">
      <t>ショリ</t>
    </rPh>
    <phoneticPr fontId="3"/>
  </si>
  <si>
    <t>②</t>
    <phoneticPr fontId="3"/>
  </si>
  <si>
    <t>ａ残さ物の自己処理</t>
    <rPh sb="1" eb="2">
      <t>ザン</t>
    </rPh>
    <rPh sb="3" eb="4">
      <t>モノ</t>
    </rPh>
    <rPh sb="5" eb="9">
      <t>ジコショリ</t>
    </rPh>
    <phoneticPr fontId="3"/>
  </si>
  <si>
    <t>⑥</t>
    <phoneticPr fontId="3"/>
  </si>
  <si>
    <t>ｔ</t>
    <phoneticPr fontId="3"/>
  </si>
  <si>
    <t>自社の他事業場からの搬入量</t>
    <rPh sb="0" eb="2">
      <t>ジシャ</t>
    </rPh>
    <rPh sb="3" eb="4">
      <t>タ</t>
    </rPh>
    <rPh sb="4" eb="7">
      <t>ジギョウジョウ</t>
    </rPh>
    <rPh sb="10" eb="12">
      <t>ハンニュウ</t>
    </rPh>
    <rPh sb="12" eb="13">
      <t>リョウ</t>
    </rPh>
    <phoneticPr fontId="3"/>
  </si>
  <si>
    <t>③</t>
    <phoneticPr fontId="3"/>
  </si>
  <si>
    <t>⑦</t>
    <phoneticPr fontId="3"/>
  </si>
  <si>
    <t>ｔ</t>
    <phoneticPr fontId="3"/>
  </si>
  <si>
    <t>④</t>
    <phoneticPr fontId="3"/>
  </si>
  <si>
    <t>ｂ残さ物の委託処理</t>
    <rPh sb="1" eb="2">
      <t>ザン</t>
    </rPh>
    <rPh sb="3" eb="4">
      <t>モノ</t>
    </rPh>
    <rPh sb="5" eb="7">
      <t>イタク</t>
    </rPh>
    <rPh sb="7" eb="9">
      <t>ショリ</t>
    </rPh>
    <phoneticPr fontId="3"/>
  </si>
  <si>
    <t>⑧</t>
    <phoneticPr fontId="3"/>
  </si>
  <si>
    <t>（目的別内訳）</t>
    <phoneticPr fontId="3"/>
  </si>
  <si>
    <t>再生利用前
委託量</t>
    <rPh sb="0" eb="2">
      <t>サイセイ</t>
    </rPh>
    <rPh sb="2" eb="4">
      <t>リヨウ</t>
    </rPh>
    <rPh sb="4" eb="5">
      <t>マエ</t>
    </rPh>
    <rPh sb="6" eb="8">
      <t>イタク</t>
    </rPh>
    <rPh sb="8" eb="9">
      <t>リョウ</t>
    </rPh>
    <phoneticPr fontId="3"/>
  </si>
  <si>
    <t>自社の他事業場での処理量</t>
    <rPh sb="0" eb="2">
      <t>ジシャ</t>
    </rPh>
    <rPh sb="3" eb="4">
      <t>タ</t>
    </rPh>
    <rPh sb="4" eb="6">
      <t>ジギョウ</t>
    </rPh>
    <rPh sb="6" eb="7">
      <t>ジョウ</t>
    </rPh>
    <rPh sb="9" eb="11">
      <t>ショリ</t>
    </rPh>
    <rPh sb="11" eb="12">
      <t>リョウ</t>
    </rPh>
    <phoneticPr fontId="3"/>
  </si>
  <si>
    <t>中間処理委託量</t>
    <rPh sb="0" eb="2">
      <t>チュウカン</t>
    </rPh>
    <rPh sb="2" eb="4">
      <t>ショリ</t>
    </rPh>
    <rPh sb="4" eb="6">
      <t>イタク</t>
    </rPh>
    <rPh sb="6" eb="7">
      <t>リョウ</t>
    </rPh>
    <phoneticPr fontId="3"/>
  </si>
  <si>
    <t>ｔ</t>
    <phoneticPr fontId="3"/>
  </si>
  <si>
    <t>Ｂ　直接委託処理</t>
    <rPh sb="2" eb="4">
      <t>チョクセツ</t>
    </rPh>
    <rPh sb="4" eb="6">
      <t>イタク</t>
    </rPh>
    <rPh sb="6" eb="8">
      <t>ショリ</t>
    </rPh>
    <phoneticPr fontId="3"/>
  </si>
  <si>
    <t>⑨</t>
    <phoneticPr fontId="3"/>
  </si>
  <si>
    <t>最終処分委託量</t>
    <rPh sb="0" eb="2">
      <t>サイシュウ</t>
    </rPh>
    <rPh sb="2" eb="4">
      <t>ショブン</t>
    </rPh>
    <rPh sb="4" eb="6">
      <t>イタク</t>
    </rPh>
    <rPh sb="6" eb="7">
      <t>リョウ</t>
    </rPh>
    <phoneticPr fontId="3"/>
  </si>
  <si>
    <t>ｔ</t>
    <phoneticPr fontId="3"/>
  </si>
  <si>
    <t>（目的別内訳）</t>
    <phoneticPr fontId="3"/>
  </si>
  <si>
    <t>神奈川県知事</t>
    <rPh sb="0" eb="3">
      <t>カナガワ</t>
    </rPh>
    <rPh sb="3" eb="6">
      <t>ケンチジ</t>
    </rPh>
    <phoneticPr fontId="3"/>
  </si>
  <si>
    <t>横浜市長</t>
    <rPh sb="0" eb="4">
      <t>ヨコハマシチョウ</t>
    </rPh>
    <phoneticPr fontId="3"/>
  </si>
  <si>
    <t>川崎市長</t>
    <rPh sb="0" eb="2">
      <t>カワサキ</t>
    </rPh>
    <rPh sb="2" eb="4">
      <t>シチョウ</t>
    </rPh>
    <phoneticPr fontId="3"/>
  </si>
  <si>
    <t>横須賀市長</t>
    <rPh sb="0" eb="5">
      <t>ヨコスカシチョウ</t>
    </rPh>
    <phoneticPr fontId="3"/>
  </si>
  <si>
    <t>相模原市長</t>
    <rPh sb="0" eb="3">
      <t>サガミハラ</t>
    </rPh>
    <rPh sb="3" eb="5">
      <t>シチョウ</t>
    </rPh>
    <phoneticPr fontId="3"/>
  </si>
  <si>
    <t>フロー様式</t>
    <rPh sb="3" eb="5">
      <t>ヨウシキ</t>
    </rPh>
    <phoneticPr fontId="3"/>
  </si>
  <si>
    <t>：自動処理されるので、変更できません。</t>
    <rPh sb="1" eb="3">
      <t>ジドウ</t>
    </rPh>
    <rPh sb="3" eb="5">
      <t>ショリ</t>
    </rPh>
    <rPh sb="11" eb="13">
      <t>ヘンコウ</t>
    </rPh>
    <phoneticPr fontId="3"/>
  </si>
  <si>
    <t>(具体的には）</t>
    <rPh sb="1" eb="4">
      <t>グタイテキ</t>
    </rPh>
    <phoneticPr fontId="3"/>
  </si>
  <si>
    <t>⑤</t>
    <phoneticPr fontId="3"/>
  </si>
  <si>
    <t>：セルの右上に▼がある場合、ポインタをそのセルにあわせると、説明文が表示されます</t>
    <rPh sb="4" eb="6">
      <t>ミギウエ</t>
    </rPh>
    <rPh sb="11" eb="13">
      <t>バアイ</t>
    </rPh>
    <rPh sb="30" eb="33">
      <t>セツメイブン</t>
    </rPh>
    <rPh sb="34" eb="36">
      <t>ヒョウジ</t>
    </rPh>
    <phoneticPr fontId="3"/>
  </si>
  <si>
    <t>【注　意】</t>
    <rPh sb="1" eb="2">
      <t>チュウ</t>
    </rPh>
    <rPh sb="3" eb="4">
      <t>イ</t>
    </rPh>
    <phoneticPr fontId="3"/>
  </si>
  <si>
    <r>
      <t>　紙</t>
    </r>
    <r>
      <rPr>
        <sz val="10.5"/>
        <rFont val="Century"/>
        <family val="1"/>
      </rPr>
      <t xml:space="preserve"> </t>
    </r>
    <r>
      <rPr>
        <sz val="10.5"/>
        <rFont val="ＭＳ Ｐ明朝"/>
        <family val="1"/>
        <charset val="128"/>
      </rPr>
      <t>く</t>
    </r>
    <r>
      <rPr>
        <sz val="10.5"/>
        <rFont val="Century"/>
        <family val="1"/>
      </rPr>
      <t xml:space="preserve"> </t>
    </r>
    <r>
      <rPr>
        <sz val="10.5"/>
        <rFont val="ＭＳ Ｐ明朝"/>
        <family val="1"/>
        <charset val="128"/>
      </rPr>
      <t>ず</t>
    </r>
    <phoneticPr fontId="3"/>
  </si>
  <si>
    <r>
      <t>　木</t>
    </r>
    <r>
      <rPr>
        <sz val="10.5"/>
        <rFont val="Century"/>
        <family val="1"/>
      </rPr>
      <t xml:space="preserve"> </t>
    </r>
    <r>
      <rPr>
        <sz val="10.5"/>
        <rFont val="ＭＳ Ｐ明朝"/>
        <family val="1"/>
        <charset val="128"/>
      </rPr>
      <t>く</t>
    </r>
    <r>
      <rPr>
        <sz val="10.5"/>
        <rFont val="Century"/>
        <family val="1"/>
      </rPr>
      <t xml:space="preserve"> </t>
    </r>
    <r>
      <rPr>
        <sz val="10.5"/>
        <rFont val="ＭＳ Ｐ明朝"/>
        <family val="1"/>
        <charset val="128"/>
      </rPr>
      <t>ず</t>
    </r>
    <phoneticPr fontId="3"/>
  </si>
  <si>
    <t xml:space="preserve"> 繊維くず</t>
    <phoneticPr fontId="3"/>
  </si>
  <si>
    <t xml:space="preserve"> 動植物性残さ</t>
    <phoneticPr fontId="3"/>
  </si>
  <si>
    <t xml:space="preserve"> 動物系固形不要物</t>
    <phoneticPr fontId="3"/>
  </si>
  <si>
    <t xml:space="preserve"> 動物のふん尿</t>
    <phoneticPr fontId="3"/>
  </si>
  <si>
    <t xml:space="preserve"> 動物の死体</t>
    <phoneticPr fontId="3"/>
  </si>
  <si>
    <t>②</t>
  </si>
  <si>
    <t>③</t>
  </si>
  <si>
    <t>④</t>
  </si>
  <si>
    <t>⑤</t>
  </si>
  <si>
    <t>合計</t>
    <rPh sb="0" eb="2">
      <t>ゴウケイ</t>
    </rPh>
    <phoneticPr fontId="3"/>
  </si>
  <si>
    <t>ア</t>
    <phoneticPr fontId="3"/>
  </si>
  <si>
    <t>イ</t>
    <phoneticPr fontId="3"/>
  </si>
  <si>
    <t>ウ</t>
    <phoneticPr fontId="3"/>
  </si>
  <si>
    <t>エ</t>
    <phoneticPr fontId="3"/>
  </si>
  <si>
    <t>オ</t>
    <phoneticPr fontId="3"/>
  </si>
  <si>
    <t>カ</t>
    <phoneticPr fontId="3"/>
  </si>
  <si>
    <t>キ</t>
    <phoneticPr fontId="3"/>
  </si>
  <si>
    <t>ク</t>
    <phoneticPr fontId="3"/>
  </si>
  <si>
    <t>ケ</t>
    <phoneticPr fontId="3"/>
  </si>
  <si>
    <t>コ</t>
    <phoneticPr fontId="3"/>
  </si>
  <si>
    <t>サ</t>
    <phoneticPr fontId="3"/>
  </si>
  <si>
    <t>シ</t>
    <phoneticPr fontId="3"/>
  </si>
  <si>
    <t>ス</t>
    <phoneticPr fontId="3"/>
  </si>
  <si>
    <t>セ</t>
    <phoneticPr fontId="3"/>
  </si>
  <si>
    <t>ソ</t>
    <phoneticPr fontId="3"/>
  </si>
  <si>
    <t>タ</t>
    <phoneticPr fontId="3"/>
  </si>
  <si>
    <t>チ</t>
    <phoneticPr fontId="3"/>
  </si>
  <si>
    <t>ツ</t>
    <phoneticPr fontId="3"/>
  </si>
  <si>
    <t>テ</t>
    <phoneticPr fontId="3"/>
  </si>
  <si>
    <t>ト</t>
    <phoneticPr fontId="3"/>
  </si>
  <si>
    <t>ゴムくず</t>
    <phoneticPr fontId="3"/>
  </si>
  <si>
    <t>がれき類</t>
    <phoneticPr fontId="3"/>
  </si>
  <si>
    <t>金属くず</t>
    <phoneticPr fontId="3"/>
  </si>
  <si>
    <t>鉱さい</t>
    <phoneticPr fontId="3"/>
  </si>
  <si>
    <t>ばいじん</t>
    <phoneticPr fontId="3"/>
  </si>
  <si>
    <t>※２</t>
    <phoneticPr fontId="3"/>
  </si>
  <si>
    <t>フローに記載した産業廃棄物の種類</t>
  </si>
  <si>
    <t>【産業廃棄物の種類　（ア～ト）】</t>
  </si>
  <si>
    <r>
      <t>「紙くず」には業種指定があり、該当業種以外では一般廃棄物となり、報告対象外です。</t>
    </r>
    <r>
      <rPr>
        <sz val="9"/>
        <rFont val="ＭＳ Ｐゴシック"/>
        <family val="3"/>
        <charset val="128"/>
      </rPr>
      <t xml:space="preserve">
</t>
    </r>
    <r>
      <rPr>
        <sz val="9"/>
        <color indexed="20"/>
        <rFont val="ＭＳ Ｐゴシック"/>
        <family val="3"/>
        <charset val="128"/>
      </rPr>
      <t>【該当業種】パルプ、紙又は紙加工品の製造業、新聞業（新聞巻取紙を使用して印刷発行を行うもの）、出版業（印刷出版を行うもの）、製本業、印刷物加工業、建設業（工作物の新築､改築､除去に伴って生じたもの）</t>
    </r>
    <rPh sb="1" eb="2">
      <t>カミ</t>
    </rPh>
    <rPh sb="42" eb="44">
      <t>ガイトウ</t>
    </rPh>
    <rPh sb="44" eb="46">
      <t>ギョウシュ</t>
    </rPh>
    <phoneticPr fontId="3"/>
  </si>
  <si>
    <r>
      <t>「動物系固形不要物」には業種指定があり、該当業種以外では一般廃棄物となり、報告対象外です。</t>
    </r>
    <r>
      <rPr>
        <sz val="9"/>
        <rFont val="ＭＳ Ｐゴシック"/>
        <family val="3"/>
        <charset val="128"/>
      </rPr>
      <t xml:space="preserve">
</t>
    </r>
    <r>
      <rPr>
        <sz val="9"/>
        <color indexed="20"/>
        <rFont val="ＭＳ Ｐゴシック"/>
        <family val="3"/>
        <charset val="128"/>
      </rPr>
      <t>【該当業種】と畜場においてとさつし、又は解体した獣畜及び食鳥処理場において食鳥処理をした食鳥に係る固形状の不要物</t>
    </r>
    <rPh sb="1" eb="3">
      <t>ドウブツ</t>
    </rPh>
    <rPh sb="3" eb="4">
      <t>ケイ</t>
    </rPh>
    <rPh sb="4" eb="6">
      <t>コケイ</t>
    </rPh>
    <rPh sb="6" eb="9">
      <t>フヨウブツ</t>
    </rPh>
    <rPh sb="47" eb="49">
      <t>ガイトウ</t>
    </rPh>
    <rPh sb="49" eb="51">
      <t>ギョウシュ</t>
    </rPh>
    <phoneticPr fontId="3"/>
  </si>
  <si>
    <t>↓</t>
    <phoneticPr fontId="3"/>
  </si>
  <si>
    <t>↓</t>
    <phoneticPr fontId="3"/>
  </si>
  <si>
    <t>：</t>
    <phoneticPr fontId="3"/>
  </si>
  <si>
    <t>（単位：トン）</t>
    <rPh sb="1" eb="3">
      <t>タンイ</t>
    </rPh>
    <phoneticPr fontId="3"/>
  </si>
  <si>
    <t>事業場名称：</t>
    <rPh sb="0" eb="2">
      <t>ジギョウ</t>
    </rPh>
    <rPh sb="2" eb="3">
      <t>ジョウ</t>
    </rPh>
    <rPh sb="3" eb="5">
      <t>メイショウ</t>
    </rPh>
    <phoneticPr fontId="3"/>
  </si>
  <si>
    <t>フローアラビア数字</t>
    <rPh sb="7" eb="9">
      <t>スウジ</t>
    </rPh>
    <phoneticPr fontId="3"/>
  </si>
  <si>
    <t>別紙一括表</t>
    <rPh sb="0" eb="2">
      <t>ベッシ</t>
    </rPh>
    <rPh sb="2" eb="4">
      <t>イッカツ</t>
    </rPh>
    <rPh sb="4" eb="5">
      <t>オモテ</t>
    </rPh>
    <phoneticPr fontId="3"/>
  </si>
  <si>
    <t>産業廃棄物処理計画書</t>
  </si>
  <si>
    <t>事業場名称</t>
    <rPh sb="0" eb="2">
      <t>ジギョウ</t>
    </rPh>
    <rPh sb="2" eb="3">
      <t>ジョウ</t>
    </rPh>
    <rPh sb="3" eb="5">
      <t>メイショウ</t>
    </rPh>
    <phoneticPr fontId="3"/>
  </si>
  <si>
    <t>別紙処理フロー</t>
    <rPh sb="0" eb="2">
      <t>ベッシ</t>
    </rPh>
    <rPh sb="2" eb="4">
      <t>ショリ</t>
    </rPh>
    <phoneticPr fontId="3"/>
  </si>
  <si>
    <t>※</t>
    <phoneticPr fontId="3"/>
  </si>
  <si>
    <t>※この一括表には、産業廃棄物の種類ごとの処理フローに入力した量が表示されます。</t>
    <rPh sb="3" eb="5">
      <t>イッカツ</t>
    </rPh>
    <rPh sb="5" eb="6">
      <t>オモテ</t>
    </rPh>
    <rPh sb="9" eb="11">
      <t>サンギョウ</t>
    </rPh>
    <rPh sb="11" eb="14">
      <t>ハイキブツ</t>
    </rPh>
    <rPh sb="15" eb="17">
      <t>シュルイ</t>
    </rPh>
    <rPh sb="20" eb="22">
      <t>ショリ</t>
    </rPh>
    <rPh sb="26" eb="28">
      <t>ニュウリョク</t>
    </rPh>
    <rPh sb="30" eb="31">
      <t>リョウ</t>
    </rPh>
    <rPh sb="32" eb="34">
      <t>ヒョウジ</t>
    </rPh>
    <phoneticPr fontId="3"/>
  </si>
  <si>
    <t>別紙処理フロー</t>
    <phoneticPr fontId="3"/>
  </si>
  <si>
    <t>：</t>
    <phoneticPr fontId="3"/>
  </si>
  <si>
    <r>
      <t>「繊維くず」には業種指定があり、該当業種以外では一般廃棄物となり、報告対象外です。</t>
    </r>
    <r>
      <rPr>
        <sz val="9"/>
        <rFont val="ＭＳ Ｐゴシック"/>
        <family val="3"/>
        <charset val="128"/>
      </rPr>
      <t xml:space="preserve">
</t>
    </r>
    <r>
      <rPr>
        <sz val="9"/>
        <color indexed="20"/>
        <rFont val="ＭＳ Ｐゴシック"/>
        <family val="3"/>
        <charset val="128"/>
      </rPr>
      <t>【該当業種】繊維工業（衣服その他の繊維製品製造業を除く）、建設業（工作物の新築､改築､除去に伴って生じたもの）</t>
    </r>
    <rPh sb="43" eb="45">
      <t>ガイトウ</t>
    </rPh>
    <rPh sb="45" eb="47">
      <t>ギョウシュ</t>
    </rPh>
    <phoneticPr fontId="3"/>
  </si>
  <si>
    <r>
      <t>「動植物性残さ」には業種指定があり、該当業種以外では一般廃棄物となり、報告対象外です。</t>
    </r>
    <r>
      <rPr>
        <sz val="9"/>
        <rFont val="ＭＳ Ｐゴシック"/>
        <family val="3"/>
        <charset val="128"/>
      </rPr>
      <t xml:space="preserve">
</t>
    </r>
    <r>
      <rPr>
        <sz val="9"/>
        <color indexed="20"/>
        <rFont val="ＭＳ Ｐゴシック"/>
        <family val="3"/>
        <charset val="128"/>
      </rPr>
      <t>【該当業種】食料品製造業、医薬品製造業、香料製造業において原料として使用した動物又は植物の固形状の不要物</t>
    </r>
    <rPh sb="45" eb="47">
      <t>ガイトウ</t>
    </rPh>
    <rPh sb="47" eb="49">
      <t>ギョウシュ</t>
    </rPh>
    <phoneticPr fontId="3"/>
  </si>
  <si>
    <r>
      <t xml:space="preserve">「動物のふん尿」には業種指定があり、該当業種以外では一般廃棄物となり、報告対象外です。　
</t>
    </r>
    <r>
      <rPr>
        <sz val="9"/>
        <color indexed="20"/>
        <rFont val="ＭＳ Ｐゴシック"/>
        <family val="3"/>
        <charset val="128"/>
      </rPr>
      <t>【該当業種】畜産農業</t>
    </r>
    <rPh sb="46" eb="48">
      <t>ガイトウ</t>
    </rPh>
    <rPh sb="48" eb="50">
      <t>ギョウシュ</t>
    </rPh>
    <rPh sb="51" eb="53">
      <t>チクサン</t>
    </rPh>
    <rPh sb="53" eb="55">
      <t>ノウギョウ</t>
    </rPh>
    <phoneticPr fontId="3"/>
  </si>
  <si>
    <r>
      <t xml:space="preserve">「動物の死体」には業種指定があり、該当業種以外では一般廃棄物となり、報告対象外です。
</t>
    </r>
    <r>
      <rPr>
        <sz val="9"/>
        <color indexed="20"/>
        <rFont val="ＭＳ Ｐゴシック"/>
        <family val="3"/>
        <charset val="128"/>
      </rPr>
      <t>【該当業種】畜産農業</t>
    </r>
    <rPh sb="4" eb="6">
      <t>シタイ</t>
    </rPh>
    <rPh sb="44" eb="46">
      <t>ガイトウ</t>
    </rPh>
    <rPh sb="46" eb="48">
      <t>ギョウシュ</t>
    </rPh>
    <rPh sb="49" eb="51">
      <t>チクサン</t>
    </rPh>
    <rPh sb="51" eb="53">
      <t>ノウギョウ</t>
    </rPh>
    <phoneticPr fontId="3"/>
  </si>
  <si>
    <t>本用紙は廃棄物の種類ごとに1枚の記載となります。異なる廃棄物の処理フローは別シートに記載してください。　　　　　　　　　　　　　　　　　　　　　　　　　　　　　　　　　　　　　　　　　　　　　　　　　　　　　　　　　　　　　　　　　　　　　</t>
    <rPh sb="24" eb="25">
      <t>コト</t>
    </rPh>
    <rPh sb="27" eb="30">
      <t>ハイキブツ</t>
    </rPh>
    <rPh sb="31" eb="33">
      <t>ショリ</t>
    </rPh>
    <rPh sb="37" eb="38">
      <t>ベツ</t>
    </rPh>
    <rPh sb="42" eb="44">
      <t>キサイ</t>
    </rPh>
    <phoneticPr fontId="3"/>
  </si>
  <si>
    <t>法定</t>
    <rPh sb="0" eb="2">
      <t>ホウテイ</t>
    </rPh>
    <phoneticPr fontId="3"/>
  </si>
  <si>
    <t>自主</t>
    <rPh sb="0" eb="2">
      <t>ジシュ</t>
    </rPh>
    <phoneticPr fontId="3"/>
  </si>
  <si>
    <t>Ａ－農業、林業</t>
  </si>
  <si>
    <t>Ｂ－漁業</t>
    <rPh sb="2" eb="4">
      <t>ギョギョウ</t>
    </rPh>
    <phoneticPr fontId="3"/>
  </si>
  <si>
    <t>Ｃ－鉱業、採石業、砂利採取業</t>
  </si>
  <si>
    <t>Ｄ－建設業</t>
  </si>
  <si>
    <t>Ｅ09－食料品製造業</t>
  </si>
  <si>
    <t>Ｅ10－飲料・たばこ・飼料製造業</t>
  </si>
  <si>
    <t>Ｅ11－繊維工業</t>
    <phoneticPr fontId="3"/>
  </si>
  <si>
    <t>Ｅ12－木材・木製品製造業（家具を除く）</t>
  </si>
  <si>
    <t>Ｅ13－家具・装備品製造業</t>
  </si>
  <si>
    <t>Ｅ20－なめし革・同製品・毛皮製造業</t>
  </si>
  <si>
    <t>Ｅ32－その他の製造業</t>
  </si>
  <si>
    <t>Ｅ14－パルプ・紙・紙加工品製造業</t>
  </si>
  <si>
    <t>Ｅ15－印刷・同関連業</t>
  </si>
  <si>
    <t>Ｅ16－化学工業</t>
  </si>
  <si>
    <t>Ｅ17－石油製品・石炭製品製造業</t>
  </si>
  <si>
    <t>Ｅ18－プラスチック製品製造業</t>
  </si>
  <si>
    <t>Ｅ19－ゴム製品製造業</t>
  </si>
  <si>
    <t>Ｅ21－窯業・土石製品製造業</t>
  </si>
  <si>
    <t>Ｅ22－鉄鋼業</t>
  </si>
  <si>
    <t>Ｅ23－非鉄金属製造業</t>
  </si>
  <si>
    <t>Ｅ24－金属製品製造業</t>
  </si>
  <si>
    <t>Ｅ25－はん用機械器具製造業</t>
  </si>
  <si>
    <t>Ｅ26－生産用機械器具製造業</t>
  </si>
  <si>
    <t>Ｅ27－業務用機械器具製造業</t>
  </si>
  <si>
    <t>Ｅ28－電子部品・デバイス・電子回路製造業</t>
  </si>
  <si>
    <t>Ｅ29－電気機械器具製造業</t>
  </si>
  <si>
    <t>Ｅ30－情報通信機械器具製造業</t>
  </si>
  <si>
    <t>Ｅ31－輸送用機械器具製造業</t>
  </si>
  <si>
    <t>Ｆ－電気・ガス・熱供給・水道業</t>
  </si>
  <si>
    <t>Ｇ－情報通信業</t>
    <rPh sb="2" eb="4">
      <t>ジョウホウ</t>
    </rPh>
    <rPh sb="4" eb="6">
      <t>ツウシン</t>
    </rPh>
    <phoneticPr fontId="3"/>
  </si>
  <si>
    <t>Ｈ－運輸業、郵便業</t>
  </si>
  <si>
    <t>Ｉ－卸売業・小売業</t>
  </si>
  <si>
    <t>Ｊ－金融業、保険業</t>
    <rPh sb="2" eb="4">
      <t>キンユウ</t>
    </rPh>
    <rPh sb="6" eb="9">
      <t>ホケンギョウ</t>
    </rPh>
    <phoneticPr fontId="3"/>
  </si>
  <si>
    <t>Ｋ－不動産業、物品賃貸業</t>
    <rPh sb="2" eb="5">
      <t>フドウサン</t>
    </rPh>
    <rPh sb="5" eb="6">
      <t>ギョウ</t>
    </rPh>
    <rPh sb="7" eb="9">
      <t>ブッピン</t>
    </rPh>
    <rPh sb="9" eb="11">
      <t>チンタイ</t>
    </rPh>
    <rPh sb="11" eb="12">
      <t>ギョウ</t>
    </rPh>
    <phoneticPr fontId="3"/>
  </si>
  <si>
    <t>Ｌ－学術研究、専門・技術サービス業</t>
    <phoneticPr fontId="3"/>
  </si>
  <si>
    <t>Ｍ－宿泊業、飲食サービス業</t>
    <rPh sb="6" eb="8">
      <t>インショク</t>
    </rPh>
    <rPh sb="12" eb="13">
      <t>ギョウ</t>
    </rPh>
    <phoneticPr fontId="3"/>
  </si>
  <si>
    <t>Ｎ－生活関連サービス業、娯楽業</t>
    <phoneticPr fontId="3"/>
  </si>
  <si>
    <t>O－教育、学習支援業</t>
  </si>
  <si>
    <t>Ｐ－医療、福祉</t>
  </si>
  <si>
    <t>Ｑ－複合サービス業</t>
    <rPh sb="2" eb="4">
      <t>フクゴウ</t>
    </rPh>
    <phoneticPr fontId="3"/>
  </si>
  <si>
    <t>○</t>
    <phoneticPr fontId="3"/>
  </si>
  <si>
    <t>　</t>
  </si>
  <si>
    <t>　</t>
    <phoneticPr fontId="3"/>
  </si>
  <si>
    <t>様式選択</t>
    <rPh sb="0" eb="2">
      <t>ヨウシキ</t>
    </rPh>
    <rPh sb="2" eb="4">
      <t>センタク</t>
    </rPh>
    <phoneticPr fontId="3"/>
  </si>
  <si>
    <t>該当する欄に○印を記入してください。</t>
  </si>
  <si>
    <r>
      <t>　①　このファイルは、</t>
    </r>
    <r>
      <rPr>
        <b/>
        <sz val="11"/>
        <color indexed="48"/>
        <rFont val="ＭＳ Ｐゴシック"/>
        <family val="3"/>
        <charset val="128"/>
      </rPr>
      <t>産業廃棄物用</t>
    </r>
    <r>
      <rPr>
        <b/>
        <sz val="11"/>
        <color indexed="10"/>
        <rFont val="ＭＳ Ｐゴシック"/>
        <family val="3"/>
        <charset val="128"/>
      </rPr>
      <t>の法定と自主管理の共通様式です。</t>
    </r>
    <rPh sb="11" eb="13">
      <t>サンギョウ</t>
    </rPh>
    <rPh sb="13" eb="16">
      <t>ハイキブツ</t>
    </rPh>
    <rPh sb="16" eb="17">
      <t>ヨウ</t>
    </rPh>
    <rPh sb="18" eb="20">
      <t>ホウテイ</t>
    </rPh>
    <rPh sb="21" eb="23">
      <t>ジシュ</t>
    </rPh>
    <rPh sb="23" eb="25">
      <t>カンリ</t>
    </rPh>
    <rPh sb="26" eb="28">
      <t>キョウツウ</t>
    </rPh>
    <rPh sb="28" eb="30">
      <t>ヨウシキ</t>
    </rPh>
    <phoneticPr fontId="3"/>
  </si>
  <si>
    <t>産業廃棄物の種類</t>
    <phoneticPr fontId="3"/>
  </si>
  <si>
    <t>限定業種</t>
    <phoneticPr fontId="3"/>
  </si>
  <si>
    <t>＜業種限定がある産業廃棄物一覧＞</t>
    <rPh sb="1" eb="3">
      <t>ギョウシュ</t>
    </rPh>
    <rPh sb="3" eb="5">
      <t>ゲンテイ</t>
    </rPh>
    <rPh sb="8" eb="10">
      <t>サンギョウ</t>
    </rPh>
    <rPh sb="10" eb="13">
      <t>ハイキブツ</t>
    </rPh>
    <rPh sb="13" eb="15">
      <t>イチラン</t>
    </rPh>
    <phoneticPr fontId="3"/>
  </si>
  <si>
    <t>①　建設業に係るもの（工作物の新築、改築又は除去に伴って生じたものに限る。）
②　パルプ、紙又は紙加工品の製造業に係るもの
③　新聞業に係るもの（新聞巻取紙を使用して印刷発行を行うものに限る。）
④　出版業に係るもの（印刷出版を行うものに限る。）
⑤　製本業及び印刷物加工業に係るもの
⑥　ポリ塩化ビフェニル(ＰＣＢ)が塗布され、又は染み込んだもの</t>
    <phoneticPr fontId="3"/>
  </si>
  <si>
    <t>①　建設業に係るもの（工作物の新築、改築又は除去に伴って生じたものに限る。）
②　木材又は木製品の製造業（家具の製造業を含む。）に係るもの
③　パルプ製造業に係るもの
④　輸入木材の卸売業に係るもの
⑤　物品賃貸業に係るもの
⑥　貨物の流通のために使用したパレットに係るもの（パレットへの貨物の積付けのために使用したこん包用の木材を含む。）
⑦　ＰＣＢが染み込んだもの</t>
    <phoneticPr fontId="3"/>
  </si>
  <si>
    <t>①　建設業に係るもの（工作物の新築、改築又は除去に伴って生じたものに限る。）
②　繊維工業（衣服その他の繊維製品製造業を除く。）に係るものであって木綿くず、羊毛くず等の天然繊維
③　ＰＣＢが染み込んだもの</t>
    <phoneticPr fontId="3"/>
  </si>
  <si>
    <t>　食料品製造業、飲料・たばこ・飼料製造業（たばこ製造業を除く。）、医薬品製造業又は香料製造業において原料として使用した動物又は植物に係る固形状の不要物（あめかす、のりかす、醸造かす、発酵かす、魚及び獣のあら等）</t>
    <phoneticPr fontId="3"/>
  </si>
  <si>
    <t>　と畜場において処分した獣畜、食鳥処理場において処理した食鳥に係る固形状の不要物</t>
    <phoneticPr fontId="3"/>
  </si>
  <si>
    <t>　畜産農業に係るものであって畜舎廃水を含む。</t>
    <phoneticPr fontId="3"/>
  </si>
  <si>
    <t>　畜産農業に係るものに限る。</t>
    <phoneticPr fontId="3"/>
  </si>
  <si>
    <t>　本事業の報告対象となる廃棄物は、産業廃棄物と特別管理産業廃棄物です。一部の産業廃棄物は業種が限定されています。下表に示す種類は、業種が限定された産業廃棄物です。同じ種類であっても限定業種以外の事業場から発生したものは一般廃棄物になるため、本事業での報告対象にはなりませんので、ご注意ください。</t>
    <phoneticPr fontId="3"/>
  </si>
  <si>
    <t>※　「木くず」は、政令改正に伴い、平成20年4月1日から限定業種に「物品賃貸業」が加わり、全業種を対象とした「貨物の流通のために使用したパレットに係る木くず」も加わりました。</t>
    <phoneticPr fontId="3"/>
  </si>
  <si>
    <t>ＴＥＬ（連絡先）：</t>
    <rPh sb="4" eb="7">
      <t>レンラクサキ</t>
    </rPh>
    <phoneticPr fontId="3"/>
  </si>
  <si>
    <t>Ｂ直接委託処理</t>
    <rPh sb="1" eb="3">
      <t>チョクセツ</t>
    </rPh>
    <rPh sb="3" eb="5">
      <t>イタク</t>
    </rPh>
    <rPh sb="5" eb="7">
      <t>ショリ</t>
    </rPh>
    <phoneticPr fontId="3"/>
  </si>
  <si>
    <t>Ａ自己処理</t>
    <rPh sb="1" eb="3">
      <t>ジコ</t>
    </rPh>
    <rPh sb="3" eb="5">
      <t>ショリ</t>
    </rPh>
    <phoneticPr fontId="3"/>
  </si>
  <si>
    <t>再生利用前委託量</t>
    <rPh sb="0" eb="2">
      <t>サイセイ</t>
    </rPh>
    <rPh sb="2" eb="4">
      <t>リヨウ</t>
    </rPh>
    <rPh sb="4" eb="5">
      <t>マエ</t>
    </rPh>
    <rPh sb="5" eb="7">
      <t>イタク</t>
    </rPh>
    <rPh sb="7" eb="8">
      <t>リョウ</t>
    </rPh>
    <phoneticPr fontId="3"/>
  </si>
  <si>
    <t>※3</t>
    <phoneticPr fontId="3"/>
  </si>
  <si>
    <t>下水等放流前委託量</t>
    <rPh sb="0" eb="2">
      <t>ゲスイ</t>
    </rPh>
    <rPh sb="2" eb="3">
      <t>トウ</t>
    </rPh>
    <rPh sb="3" eb="5">
      <t>ホウリュウ</t>
    </rPh>
    <rPh sb="5" eb="6">
      <t>マエ</t>
    </rPh>
    <rPh sb="6" eb="8">
      <t>イタク</t>
    </rPh>
    <rPh sb="8" eb="9">
      <t>リョウ</t>
    </rPh>
    <phoneticPr fontId="3"/>
  </si>
  <si>
    <t>ｂ</t>
    <phoneticPr fontId="3"/>
  </si>
  <si>
    <t>Ｂ</t>
    <phoneticPr fontId="3"/>
  </si>
  <si>
    <t>Ｂ</t>
    <phoneticPr fontId="3"/>
  </si>
  <si>
    <t>直接処理委託量</t>
    <rPh sb="0" eb="2">
      <t>チョクセツ</t>
    </rPh>
    <rPh sb="2" eb="4">
      <t>ショリ</t>
    </rPh>
    <rPh sb="4" eb="6">
      <t>イタク</t>
    </rPh>
    <rPh sb="6" eb="7">
      <t>リョウ</t>
    </rPh>
    <phoneticPr fontId="3"/>
  </si>
  <si>
    <t>B-1</t>
    <phoneticPr fontId="3"/>
  </si>
  <si>
    <t>B-1</t>
    <phoneticPr fontId="3"/>
  </si>
  <si>
    <t>B-2</t>
    <phoneticPr fontId="3"/>
  </si>
  <si>
    <t>B-2</t>
    <phoneticPr fontId="3"/>
  </si>
  <si>
    <t>下水等放流前委託量</t>
    <phoneticPr fontId="3"/>
  </si>
  <si>
    <t>⑩</t>
    <phoneticPr fontId="3"/>
  </si>
  <si>
    <t>⑪</t>
    <phoneticPr fontId="3"/>
  </si>
  <si>
    <t>⑩のうち優良認定処理業者への処理委託量</t>
    <rPh sb="4" eb="6">
      <t>ユウリョウ</t>
    </rPh>
    <rPh sb="6" eb="8">
      <t>ニンテイ</t>
    </rPh>
    <rPh sb="8" eb="10">
      <t>ショリ</t>
    </rPh>
    <rPh sb="10" eb="12">
      <t>ギョウシャ</t>
    </rPh>
    <rPh sb="14" eb="16">
      <t>ショリ</t>
    </rPh>
    <rPh sb="16" eb="18">
      <t>イタク</t>
    </rPh>
    <rPh sb="18" eb="19">
      <t>リョウ</t>
    </rPh>
    <phoneticPr fontId="3"/>
  </si>
  <si>
    <t>⑫</t>
    <phoneticPr fontId="3"/>
  </si>
  <si>
    <t>⑩のうち再生利用業者への処理委託量</t>
    <rPh sb="4" eb="6">
      <t>サイセイ</t>
    </rPh>
    <rPh sb="6" eb="8">
      <t>リヨウ</t>
    </rPh>
    <rPh sb="8" eb="10">
      <t>ギョウシャ</t>
    </rPh>
    <rPh sb="12" eb="14">
      <t>ショリ</t>
    </rPh>
    <rPh sb="14" eb="16">
      <t>イタク</t>
    </rPh>
    <rPh sb="16" eb="17">
      <t>リョウ</t>
    </rPh>
    <phoneticPr fontId="3"/>
  </si>
  <si>
    <t>⑬</t>
    <phoneticPr fontId="3"/>
  </si>
  <si>
    <t>⑭</t>
    <phoneticPr fontId="3"/>
  </si>
  <si>
    <t>ｸ.　木くず
ｹ.　繊維くず
ｺ.　動植物性残さ
ｻ.　動物系固形不要物
ｼ.　ゴムくず
ｽ.　金属くず
ｾ.　ｶﾞﾗｽ・ｺﾝｸﾘｰﾄ・陶磁器くず</t>
    <phoneticPr fontId="3"/>
  </si>
  <si>
    <t>ｿ.　鉱さい
ﾀ.　がれき類
ﾁ.　動物のふん尿
ﾂ.　動物の死体
ﾃ.　ばいじん
ト.　混合廃棄物その他</t>
    <phoneticPr fontId="3"/>
  </si>
  <si>
    <t>有償物量</t>
    <rPh sb="0" eb="2">
      <t>ユウショウ</t>
    </rPh>
    <rPh sb="2" eb="3">
      <t>ブツ</t>
    </rPh>
    <rPh sb="3" eb="4">
      <t>リョウ</t>
    </rPh>
    <phoneticPr fontId="3"/>
  </si>
  <si>
    <t>不要物等発生量</t>
    <rPh sb="0" eb="2">
      <t>フヨウ</t>
    </rPh>
    <rPh sb="2" eb="3">
      <t>ブツ</t>
    </rPh>
    <rPh sb="3" eb="4">
      <t>トウ</t>
    </rPh>
    <rPh sb="4" eb="6">
      <t>ハッセイ</t>
    </rPh>
    <rPh sb="6" eb="7">
      <t>リョウ</t>
    </rPh>
    <phoneticPr fontId="3"/>
  </si>
  <si>
    <t>t</t>
    <phoneticPr fontId="3"/>
  </si>
  <si>
    <t>項　目</t>
    <rPh sb="0" eb="1">
      <t>コウ</t>
    </rPh>
    <rPh sb="2" eb="3">
      <t>メ</t>
    </rPh>
    <phoneticPr fontId="3"/>
  </si>
  <si>
    <t>①　排出量</t>
    <rPh sb="2" eb="4">
      <t>ハイシュツ</t>
    </rPh>
    <rPh sb="4" eb="5">
      <t>リョウ</t>
    </rPh>
    <phoneticPr fontId="3"/>
  </si>
  <si>
    <t>②＋⑧　自ら再生利用を行った量</t>
    <rPh sb="4" eb="5">
      <t>ミズカ</t>
    </rPh>
    <rPh sb="6" eb="8">
      <t>サイセイ</t>
    </rPh>
    <rPh sb="8" eb="10">
      <t>リヨウ</t>
    </rPh>
    <rPh sb="11" eb="12">
      <t>オコナ</t>
    </rPh>
    <rPh sb="14" eb="15">
      <t>リョウ</t>
    </rPh>
    <phoneticPr fontId="3"/>
  </si>
  <si>
    <t>⑤　自ら熱回収を行った量</t>
    <rPh sb="2" eb="3">
      <t>ミズカ</t>
    </rPh>
    <rPh sb="4" eb="5">
      <t>ネツ</t>
    </rPh>
    <rPh sb="5" eb="7">
      <t>カイシュウ</t>
    </rPh>
    <rPh sb="8" eb="9">
      <t>オコナ</t>
    </rPh>
    <rPh sb="11" eb="12">
      <t>リョウ</t>
    </rPh>
    <phoneticPr fontId="3"/>
  </si>
  <si>
    <t>イ.　汚泥</t>
    <phoneticPr fontId="3"/>
  </si>
  <si>
    <t>ウ.　廃油</t>
    <phoneticPr fontId="3"/>
  </si>
  <si>
    <t>エ.　廃酸</t>
    <phoneticPr fontId="3"/>
  </si>
  <si>
    <t>オ.　廃アルカリ</t>
    <phoneticPr fontId="3"/>
  </si>
  <si>
    <t>カ.　廃ﾌﾟﾗｽﾁｯｸ類</t>
    <phoneticPr fontId="3"/>
  </si>
  <si>
    <t>キ.　紙くず</t>
    <phoneticPr fontId="3"/>
  </si>
  <si>
    <t>ク.　木くず</t>
    <phoneticPr fontId="3"/>
  </si>
  <si>
    <t>ケ.　繊維くず</t>
    <phoneticPr fontId="3"/>
  </si>
  <si>
    <t>コ.　動植物性残さ</t>
    <phoneticPr fontId="3"/>
  </si>
  <si>
    <t>サ.　動物系固形不要物</t>
    <phoneticPr fontId="3"/>
  </si>
  <si>
    <t>シ.　ゴムくず</t>
    <phoneticPr fontId="3"/>
  </si>
  <si>
    <t>ス.　金属くず</t>
    <phoneticPr fontId="3"/>
  </si>
  <si>
    <t>セ.　ｶﾞﾗｽ・ｺﾝｸﾘｰﾄ・陶磁器くず</t>
    <phoneticPr fontId="3"/>
  </si>
  <si>
    <t>ソ.　鉱さい</t>
    <phoneticPr fontId="3"/>
  </si>
  <si>
    <t>タ.　がれき類</t>
    <phoneticPr fontId="3"/>
  </si>
  <si>
    <t>チ.　動物のふん尿</t>
    <phoneticPr fontId="3"/>
  </si>
  <si>
    <t>ツ.　動物の死体</t>
    <phoneticPr fontId="3"/>
  </si>
  <si>
    <t>テ.　ばいじん</t>
    <phoneticPr fontId="3"/>
  </si>
  <si>
    <t>ト.　混合廃棄物その他</t>
    <phoneticPr fontId="3"/>
  </si>
  <si>
    <t>自社の他事業場からの搬入量</t>
    <phoneticPr fontId="3"/>
  </si>
  <si>
    <t>⑦　自ら中間処理により減量した量</t>
    <phoneticPr fontId="3"/>
  </si>
  <si>
    <t>⑩　全処理委託量</t>
    <phoneticPr fontId="3"/>
  </si>
  <si>
    <t>⑪　優良認定処理業者への処理委託量</t>
    <phoneticPr fontId="3"/>
  </si>
  <si>
    <t>⑫　再生利用業者への処理委託量</t>
    <phoneticPr fontId="3"/>
  </si>
  <si>
    <r>
      <t>「木くず」には業種指定等があり、該当業種以外では一般廃棄物となり、報告対象外です。</t>
    </r>
    <r>
      <rPr>
        <sz val="8"/>
        <rFont val="ＭＳ Ｐゴシック"/>
        <family val="3"/>
        <charset val="128"/>
      </rPr>
      <t xml:space="preserve">
</t>
    </r>
    <r>
      <rPr>
        <sz val="8"/>
        <color indexed="20"/>
        <rFont val="ＭＳ Ｐゴシック"/>
        <family val="3"/>
        <charset val="128"/>
      </rPr>
      <t>【該当業種】木材又は木製品の製造業（家具製造業を含む）、パルプ製造業、輸入木材の卸売業及び物品賃貸業に係るもの、建設業（工作物の新築､改築､除去に伴って生じたもの）。
【全業種対象】貨物の流通のために使用したパレット（パレットへの貨物の積付けのために使用したこん包用の木材を含む。）</t>
    </r>
    <rPh sb="1" eb="2">
      <t>キ</t>
    </rPh>
    <rPh sb="11" eb="12">
      <t>トウ</t>
    </rPh>
    <rPh sb="43" eb="45">
      <t>ガイトウ</t>
    </rPh>
    <rPh sb="45" eb="47">
      <t>ギョウシュ</t>
    </rPh>
    <rPh sb="66" eb="67">
      <t>フク</t>
    </rPh>
    <phoneticPr fontId="3"/>
  </si>
  <si>
    <t>年</t>
    <rPh sb="0" eb="1">
      <t>ネン</t>
    </rPh>
    <phoneticPr fontId="3"/>
  </si>
  <si>
    <t>度</t>
    <rPh sb="0" eb="1">
      <t>ド</t>
    </rPh>
    <phoneticPr fontId="3"/>
  </si>
  <si>
    <t>実</t>
    <rPh sb="0" eb="1">
      <t>ジツ</t>
    </rPh>
    <phoneticPr fontId="3"/>
  </si>
  <si>
    <t>績</t>
    <rPh sb="0" eb="1">
      <t>セキ</t>
    </rPh>
    <phoneticPr fontId="3"/>
  </si>
  <si>
    <t>①　排出量</t>
    <rPh sb="2" eb="4">
      <t>ハイシュツ</t>
    </rPh>
    <phoneticPr fontId="3"/>
  </si>
  <si>
    <t>※１</t>
  </si>
  <si>
    <t>自社の他事業場からの搬入量</t>
    <phoneticPr fontId="3"/>
  </si>
  <si>
    <t>再生利用前委託量</t>
    <phoneticPr fontId="3"/>
  </si>
  <si>
    <t>直接処理委託量</t>
    <phoneticPr fontId="3"/>
  </si>
  <si>
    <t>⑩</t>
    <phoneticPr fontId="3"/>
  </si>
  <si>
    <t>⑩のうち優良認定処理業者への処理委託量</t>
    <phoneticPr fontId="3"/>
  </si>
  <si>
    <t>⑩のうち再生利用業者への処理委託量</t>
    <phoneticPr fontId="3"/>
  </si>
  <si>
    <t>備考</t>
    <rPh sb="0" eb="1">
      <t>ソナエ</t>
    </rPh>
    <rPh sb="1" eb="2">
      <t>コウ</t>
    </rPh>
    <phoneticPr fontId="3"/>
  </si>
  <si>
    <t>⑩　全処理委託量</t>
    <phoneticPr fontId="3"/>
  </si>
  <si>
    <t>⑪　優良認定処理業者への処理委託量</t>
    <phoneticPr fontId="3"/>
  </si>
  <si>
    <t>⑫　再生利用業者への処理委託量</t>
    <phoneticPr fontId="3"/>
  </si>
  <si>
    <t>目</t>
    <rPh sb="0" eb="1">
      <t>モク</t>
    </rPh>
    <phoneticPr fontId="3"/>
  </si>
  <si>
    <t>標</t>
    <rPh sb="0" eb="1">
      <t>ヒョウ</t>
    </rPh>
    <phoneticPr fontId="3"/>
  </si>
  <si>
    <t>汚泥</t>
    <phoneticPr fontId="3"/>
  </si>
  <si>
    <t>廃油</t>
    <phoneticPr fontId="3"/>
  </si>
  <si>
    <t>廃酸</t>
    <phoneticPr fontId="3"/>
  </si>
  <si>
    <t>廃アルカリ</t>
    <phoneticPr fontId="3"/>
  </si>
  <si>
    <t>紙くず</t>
    <phoneticPr fontId="3"/>
  </si>
  <si>
    <t>木くず</t>
    <phoneticPr fontId="3"/>
  </si>
  <si>
    <t>繊維くず</t>
    <phoneticPr fontId="3"/>
  </si>
  <si>
    <t>ｂ-1　中間処理委託量</t>
    <phoneticPr fontId="3"/>
  </si>
  <si>
    <t>ｂ-2　最終処分委託量</t>
    <phoneticPr fontId="3"/>
  </si>
  <si>
    <t>ｂ-2　最終処分委託量</t>
    <phoneticPr fontId="3"/>
  </si>
  <si>
    <t>ｔ</t>
    <phoneticPr fontId="3"/>
  </si>
  <si>
    <t>（単位：t/年）</t>
    <rPh sb="1" eb="3">
      <t>タンイ</t>
    </rPh>
    <rPh sb="6" eb="7">
      <t>ネン</t>
    </rPh>
    <phoneticPr fontId="3"/>
  </si>
  <si>
    <t>最終処分前委託量</t>
    <rPh sb="0" eb="2">
      <t>サイシュウ</t>
    </rPh>
    <rPh sb="2" eb="4">
      <t>ショブン</t>
    </rPh>
    <rPh sb="4" eb="5">
      <t>マエ</t>
    </rPh>
    <rPh sb="5" eb="7">
      <t>イタク</t>
    </rPh>
    <rPh sb="7" eb="8">
      <t>リョウ</t>
    </rPh>
    <phoneticPr fontId="3"/>
  </si>
  <si>
    <t>最終処分前
委託量</t>
    <rPh sb="0" eb="2">
      <t>サイシュウ</t>
    </rPh>
    <rPh sb="2" eb="4">
      <t>ショブン</t>
    </rPh>
    <rPh sb="4" eb="5">
      <t>マエ</t>
    </rPh>
    <rPh sb="6" eb="8">
      <t>イタク</t>
    </rPh>
    <rPh sb="8" eb="9">
      <t>リョウ</t>
    </rPh>
    <phoneticPr fontId="3"/>
  </si>
  <si>
    <t>下水等放流前委託量</t>
  </si>
  <si>
    <t>最終処分前委託量</t>
    <rPh sb="0" eb="2">
      <t>サイシュウ</t>
    </rPh>
    <phoneticPr fontId="3"/>
  </si>
  <si>
    <t>Ｂ-1　中間処理委託量</t>
  </si>
  <si>
    <t>Ｂ-2　最終処分委託量</t>
  </si>
  <si>
    <t>ｂ-2　最終処分委託量</t>
  </si>
  <si>
    <t>ｂ-1　中間処理委託量</t>
  </si>
  <si>
    <t>※３</t>
  </si>
  <si>
    <t>ａ残さ物の自己処理</t>
    <rPh sb="1" eb="2">
      <t>ザン</t>
    </rPh>
    <rPh sb="3" eb="4">
      <t>ブツ</t>
    </rPh>
    <rPh sb="5" eb="7">
      <t>ジコ</t>
    </rPh>
    <rPh sb="7" eb="9">
      <t>ショリ</t>
    </rPh>
    <phoneticPr fontId="3"/>
  </si>
  <si>
    <t>ｶﾞﾗｽ・ｺﾝｸﾘｰﾄ・陶磁器くず</t>
    <phoneticPr fontId="3"/>
  </si>
  <si>
    <t>⑭</t>
    <phoneticPr fontId="3"/>
  </si>
  <si>
    <t>提出者</t>
  </si>
  <si>
    <t>自社の他事業場での処理量</t>
    <rPh sb="6" eb="7">
      <t>ジョウ</t>
    </rPh>
    <phoneticPr fontId="3"/>
  </si>
  <si>
    <t>このページは、印刷用ページですので、入力できません。入力はシート「表紙」にしてください。</t>
    <phoneticPr fontId="3"/>
  </si>
  <si>
    <t>産業廃棄物処理計画実施状況報告書</t>
    <rPh sb="9" eb="10">
      <t>ジツ</t>
    </rPh>
    <rPh sb="10" eb="11">
      <t>シ</t>
    </rPh>
    <rPh sb="11" eb="13">
      <t>ジョウキョウ</t>
    </rPh>
    <rPh sb="13" eb="15">
      <t>ホウコク</t>
    </rPh>
    <phoneticPr fontId="3"/>
  </si>
  <si>
    <t>自ら直接再生利用した量</t>
    <rPh sb="0" eb="1">
      <t>ミズカ</t>
    </rPh>
    <rPh sb="2" eb="4">
      <t>チョクセツ</t>
    </rPh>
    <rPh sb="4" eb="6">
      <t>サイセイ</t>
    </rPh>
    <rPh sb="6" eb="8">
      <t>リヨウ</t>
    </rPh>
    <rPh sb="10" eb="11">
      <t>リョウ</t>
    </rPh>
    <phoneticPr fontId="3"/>
  </si>
  <si>
    <t>自ら直接埋立処分又は海洋投入処分した量</t>
    <rPh sb="0" eb="1">
      <t>ミズカ</t>
    </rPh>
    <rPh sb="2" eb="4">
      <t>チョクセツ</t>
    </rPh>
    <rPh sb="4" eb="6">
      <t>ウメタテ</t>
    </rPh>
    <rPh sb="6" eb="8">
      <t>ショブン</t>
    </rPh>
    <rPh sb="8" eb="9">
      <t>マタ</t>
    </rPh>
    <rPh sb="10" eb="12">
      <t>カイヨウ</t>
    </rPh>
    <rPh sb="12" eb="14">
      <t>トウニュウ</t>
    </rPh>
    <rPh sb="14" eb="16">
      <t>ショブン</t>
    </rPh>
    <rPh sb="18" eb="19">
      <t>リョウ</t>
    </rPh>
    <phoneticPr fontId="3"/>
  </si>
  <si>
    <t>自ら中間処理した量</t>
    <rPh sb="0" eb="1">
      <t>ミズカ</t>
    </rPh>
    <rPh sb="2" eb="4">
      <t>チュウカン</t>
    </rPh>
    <rPh sb="4" eb="6">
      <t>ショリ</t>
    </rPh>
    <rPh sb="8" eb="9">
      <t>リョウ</t>
    </rPh>
    <phoneticPr fontId="3"/>
  </si>
  <si>
    <t>④のうち熱回収を行った量</t>
    <rPh sb="4" eb="5">
      <t>ネツ</t>
    </rPh>
    <rPh sb="5" eb="7">
      <t>カイシュウ</t>
    </rPh>
    <rPh sb="8" eb="9">
      <t>オコナ</t>
    </rPh>
    <rPh sb="11" eb="12">
      <t>リョウ</t>
    </rPh>
    <phoneticPr fontId="3"/>
  </si>
  <si>
    <t>自ら中間処理により減量した量</t>
    <rPh sb="0" eb="1">
      <t>ミズカ</t>
    </rPh>
    <rPh sb="2" eb="4">
      <t>チュウカン</t>
    </rPh>
    <rPh sb="4" eb="6">
      <t>ショリ</t>
    </rPh>
    <rPh sb="9" eb="11">
      <t>ゲンリョウ</t>
    </rPh>
    <phoneticPr fontId="3"/>
  </si>
  <si>
    <t>自ら中間処理した後の残さ量</t>
    <rPh sb="0" eb="1">
      <t>ミズカ</t>
    </rPh>
    <rPh sb="2" eb="4">
      <t>チュウカン</t>
    </rPh>
    <rPh sb="4" eb="6">
      <t>ショリ</t>
    </rPh>
    <rPh sb="8" eb="9">
      <t>アト</t>
    </rPh>
    <phoneticPr fontId="3"/>
  </si>
  <si>
    <t>自ら中間処理した後自ら埋立処分又は海洋投入処分した量</t>
    <rPh sb="0" eb="1">
      <t>ミズカ</t>
    </rPh>
    <rPh sb="2" eb="4">
      <t>チュウカン</t>
    </rPh>
    <rPh sb="4" eb="6">
      <t>ショリ</t>
    </rPh>
    <rPh sb="8" eb="9">
      <t>ゴ</t>
    </rPh>
    <rPh sb="9" eb="10">
      <t>ミズカ</t>
    </rPh>
    <rPh sb="11" eb="13">
      <t>ウメタテ</t>
    </rPh>
    <rPh sb="13" eb="15">
      <t>ショブン</t>
    </rPh>
    <rPh sb="15" eb="16">
      <t>マタ</t>
    </rPh>
    <rPh sb="17" eb="19">
      <t>カイヨウ</t>
    </rPh>
    <rPh sb="19" eb="21">
      <t>トウニュウ</t>
    </rPh>
    <rPh sb="21" eb="23">
      <t>ショブン</t>
    </rPh>
    <rPh sb="25" eb="26">
      <t>リョウ</t>
    </rPh>
    <phoneticPr fontId="3"/>
  </si>
  <si>
    <t>自ら中間処理した後の処理委託量</t>
    <rPh sb="0" eb="1">
      <t>ミズカ</t>
    </rPh>
    <rPh sb="2" eb="4">
      <t>チュウカン</t>
    </rPh>
    <rPh sb="4" eb="6">
      <t>ショリ</t>
    </rPh>
    <rPh sb="8" eb="9">
      <t>ゴ</t>
    </rPh>
    <rPh sb="10" eb="12">
      <t>ショリ</t>
    </rPh>
    <rPh sb="12" eb="14">
      <t>イタク</t>
    </rPh>
    <rPh sb="14" eb="15">
      <t>リョウ</t>
    </rPh>
    <phoneticPr fontId="3"/>
  </si>
  <si>
    <t>直接及び自ら中間処理した後の処理委託量</t>
    <rPh sb="0" eb="2">
      <t>チョクセツ</t>
    </rPh>
    <rPh sb="2" eb="3">
      <t>オヨ</t>
    </rPh>
    <rPh sb="4" eb="5">
      <t>ミズカ</t>
    </rPh>
    <rPh sb="6" eb="8">
      <t>チュウカン</t>
    </rPh>
    <rPh sb="8" eb="10">
      <t>ショリ</t>
    </rPh>
    <rPh sb="12" eb="13">
      <t>アト</t>
    </rPh>
    <rPh sb="14" eb="16">
      <t>ショリ</t>
    </rPh>
    <rPh sb="16" eb="18">
      <t>イタク</t>
    </rPh>
    <rPh sb="18" eb="19">
      <t>リョウ</t>
    </rPh>
    <phoneticPr fontId="3"/>
  </si>
  <si>
    <t>注意：本年度の目標量のみでフロー図の実績データがない場合にも、本年度目標データを該当欄に入力してください</t>
    <rPh sb="3" eb="4">
      <t>ホン</t>
    </rPh>
    <rPh sb="18" eb="20">
      <t>ジッセキ</t>
    </rPh>
    <rPh sb="31" eb="32">
      <t>ホン</t>
    </rPh>
    <rPh sb="34" eb="36">
      <t>モクヒョウ</t>
    </rPh>
    <phoneticPr fontId="3"/>
  </si>
  <si>
    <t>自ら直接再生利用した量</t>
    <phoneticPr fontId="3"/>
  </si>
  <si>
    <t>自ら直接埋立処分又は海洋投入処分した量</t>
    <phoneticPr fontId="3"/>
  </si>
  <si>
    <t>自ら中間処理した量</t>
    <phoneticPr fontId="3"/>
  </si>
  <si>
    <t>④のうち熱回収を行った量</t>
    <rPh sb="8" eb="9">
      <t>オコナ</t>
    </rPh>
    <phoneticPr fontId="3"/>
  </si>
  <si>
    <t>自ら中間処理した後の残さ量</t>
    <phoneticPr fontId="3"/>
  </si>
  <si>
    <t>自ら中間処理により減量した量</t>
    <phoneticPr fontId="3"/>
  </si>
  <si>
    <t>自ら中間処理した後自ら埋立処分又は海洋投入処分した量</t>
    <phoneticPr fontId="3"/>
  </si>
  <si>
    <t>自ら中間処理した後自社の他事業場での処理量</t>
    <phoneticPr fontId="3"/>
  </si>
  <si>
    <t>自ら中間処理した後自社の他事業場での処理量</t>
    <rPh sb="0" eb="1">
      <t>ミズカ</t>
    </rPh>
    <rPh sb="2" eb="4">
      <t>チュウカン</t>
    </rPh>
    <rPh sb="4" eb="6">
      <t>ショリ</t>
    </rPh>
    <rPh sb="8" eb="9">
      <t>ゴ</t>
    </rPh>
    <rPh sb="9" eb="11">
      <t>ジシャ</t>
    </rPh>
    <rPh sb="12" eb="13">
      <t>タ</t>
    </rPh>
    <rPh sb="13" eb="16">
      <t>ジギョウジョウ</t>
    </rPh>
    <rPh sb="18" eb="20">
      <t>ショリ</t>
    </rPh>
    <rPh sb="20" eb="21">
      <t>リョウ</t>
    </rPh>
    <phoneticPr fontId="3"/>
  </si>
  <si>
    <t>自ら中間処理した後の処理委託量</t>
    <phoneticPr fontId="3"/>
  </si>
  <si>
    <t>直接及び自ら中間処理した後の処理委託量</t>
    <phoneticPr fontId="3"/>
  </si>
  <si>
    <t>様式第二号の九（第八条の四の六関係）</t>
    <rPh sb="6" eb="7">
      <t>キュウ</t>
    </rPh>
    <rPh sb="14" eb="15">
      <t>ロク</t>
    </rPh>
    <phoneticPr fontId="3"/>
  </si>
  <si>
    <t>産業廃棄物処理計画実施状況報告書</t>
    <rPh sb="0" eb="2">
      <t>サンギョウ</t>
    </rPh>
    <rPh sb="2" eb="5">
      <t>ハイキブツ</t>
    </rPh>
    <rPh sb="5" eb="7">
      <t>ショリ</t>
    </rPh>
    <rPh sb="7" eb="9">
      <t>ケイカク</t>
    </rPh>
    <rPh sb="9" eb="11">
      <t>ジッシ</t>
    </rPh>
    <rPh sb="11" eb="13">
      <t>ジョウキョウ</t>
    </rPh>
    <rPh sb="13" eb="15">
      <t>ホウコク</t>
    </rPh>
    <rPh sb="15" eb="16">
      <t>ショ</t>
    </rPh>
    <phoneticPr fontId="3"/>
  </si>
  <si>
    <t>産業廃棄物処理計画における計画期間</t>
    <rPh sb="0" eb="2">
      <t>サンギョウ</t>
    </rPh>
    <rPh sb="2" eb="5">
      <t>ハイキブツ</t>
    </rPh>
    <rPh sb="5" eb="7">
      <t>ショリ</t>
    </rPh>
    <rPh sb="7" eb="9">
      <t>ケイカク</t>
    </rPh>
    <rPh sb="13" eb="15">
      <t>ケイカク</t>
    </rPh>
    <rPh sb="15" eb="17">
      <t>キカン</t>
    </rPh>
    <phoneticPr fontId="3"/>
  </si>
  <si>
    <t>項目</t>
    <rPh sb="0" eb="2">
      <t>コウモク</t>
    </rPh>
    <phoneticPr fontId="3"/>
  </si>
  <si>
    <t>項目</t>
    <phoneticPr fontId="3"/>
  </si>
  <si>
    <t>排出量</t>
    <phoneticPr fontId="3"/>
  </si>
  <si>
    <t>自ら再生利用を行う産業廃棄物の量</t>
    <rPh sb="9" eb="11">
      <t>サンギョウ</t>
    </rPh>
    <rPh sb="11" eb="14">
      <t>ハイキブツ</t>
    </rPh>
    <phoneticPr fontId="3"/>
  </si>
  <si>
    <t>自ら熱回収を行う産業廃棄物の量</t>
    <phoneticPr fontId="3"/>
  </si>
  <si>
    <t>自ら中間処理により減量する産業廃棄物の量</t>
    <phoneticPr fontId="3"/>
  </si>
  <si>
    <t>自ら埋立処分又は海洋投入処分を行う産業廃棄物の量</t>
    <phoneticPr fontId="3"/>
  </si>
  <si>
    <t>優良認定処理業者への処理委託量</t>
    <phoneticPr fontId="3"/>
  </si>
  <si>
    <t>再生利用業者への処理委託量</t>
    <phoneticPr fontId="3"/>
  </si>
  <si>
    <t>(10)</t>
  </si>
  <si>
    <t>(11)</t>
  </si>
  <si>
    <t>(12)</t>
  </si>
  <si>
    <t>(13)</t>
  </si>
  <si>
    <t>(14)</t>
  </si>
  <si>
    <t>　①欄　当該事業場において生じた産業廃棄物の量</t>
    <phoneticPr fontId="3"/>
  </si>
  <si>
    <t>　⑥欄　自ら中間処理をした後の量</t>
    <phoneticPr fontId="3"/>
  </si>
  <si>
    <t>　⑩欄　中間処理及び最終処分を委託した量</t>
    <rPh sb="4" eb="6">
      <t>チュウカン</t>
    </rPh>
    <rPh sb="6" eb="8">
      <t>ショリ</t>
    </rPh>
    <rPh sb="8" eb="9">
      <t>オヨ</t>
    </rPh>
    <rPh sb="10" eb="12">
      <t>サイシュウ</t>
    </rPh>
    <rPh sb="15" eb="17">
      <t>イタク</t>
    </rPh>
    <phoneticPr fontId="3"/>
  </si>
  <si>
    <t>　⑫欄　(10)の量のうち、処理業者への再生利用委託量</t>
    <rPh sb="14" eb="16">
      <t>ショリ</t>
    </rPh>
    <rPh sb="16" eb="18">
      <t>ギョウシャ</t>
    </rPh>
    <rPh sb="20" eb="22">
      <t>サイセイ</t>
    </rPh>
    <rPh sb="22" eb="24">
      <t>リヨウ</t>
    </rPh>
    <rPh sb="24" eb="26">
      <t>イタク</t>
    </rPh>
    <rPh sb="26" eb="27">
      <t>リョウ</t>
    </rPh>
    <phoneticPr fontId="3"/>
  </si>
  <si>
    <t>　⑭欄　(10)の量のうち、認定熱回収施設設置者以外の熱回収を行っている処理業者への焼却処理委託量</t>
    <phoneticPr fontId="3"/>
  </si>
  <si>
    <t>産業廃棄物処理計画における目標値</t>
    <rPh sb="0" eb="2">
      <t>サンギョウ</t>
    </rPh>
    <rPh sb="2" eb="5">
      <t>ハイキブツ</t>
    </rPh>
    <rPh sb="5" eb="7">
      <t>ショリ</t>
    </rPh>
    <rPh sb="7" eb="9">
      <t>ケイカク</t>
    </rPh>
    <rPh sb="13" eb="15">
      <t>モクヒョウ</t>
    </rPh>
    <rPh sb="15" eb="16">
      <t>アタイ</t>
    </rPh>
    <phoneticPr fontId="3"/>
  </si>
  <si>
    <t>目標値</t>
    <rPh sb="0" eb="2">
      <t>モクヒョウ</t>
    </rPh>
    <rPh sb="2" eb="3">
      <t>アタイ</t>
    </rPh>
    <phoneticPr fontId="3"/>
  </si>
  <si>
    <t>目標値</t>
    <rPh sb="2" eb="3">
      <t>アタイ</t>
    </rPh>
    <phoneticPr fontId="3"/>
  </si>
  <si>
    <t>②＋⑧　自ら再生利用を行う量</t>
    <phoneticPr fontId="3"/>
  </si>
  <si>
    <t>⑤　自ら熱回収を行う量</t>
    <phoneticPr fontId="3"/>
  </si>
  <si>
    <t>⑦　自ら中間処理により減量する量</t>
    <phoneticPr fontId="3"/>
  </si>
  <si>
    <t>③＋⑨　自ら埋立処分又は海洋投入処分を行う量</t>
    <phoneticPr fontId="3"/>
  </si>
  <si>
    <t>全処理委託量</t>
    <phoneticPr fontId="3"/>
  </si>
  <si>
    <t>３</t>
    <phoneticPr fontId="3"/>
  </si>
  <si>
    <t>３</t>
    <phoneticPr fontId="3"/>
  </si>
  <si>
    <t>３－１</t>
    <phoneticPr fontId="3"/>
  </si>
  <si>
    <t>３－２</t>
    <phoneticPr fontId="3"/>
  </si>
  <si>
    <t>ア.　燃え殻</t>
    <rPh sb="5" eb="6">
      <t>ガラ</t>
    </rPh>
    <phoneticPr fontId="3"/>
  </si>
  <si>
    <t>ｱ.　燃え殻
ｲ.　汚泥
ｳ.　廃油
ｴ.　廃酸
ｵ.　廃アルカリ
ｶ.　廃ﾌﾟﾗｽﾁｯｸ類
ｷ.　紙くず</t>
    <rPh sb="5" eb="6">
      <t>ガラ</t>
    </rPh>
    <phoneticPr fontId="3"/>
  </si>
  <si>
    <t>当該事業場における排出量</t>
    <rPh sb="9" eb="11">
      <t>ハイシュツ</t>
    </rPh>
    <phoneticPr fontId="3"/>
  </si>
  <si>
    <t>③＋⑨　自ら埋立処分又は海洋投入処分を行った量</t>
    <phoneticPr fontId="3"/>
  </si>
  <si>
    <t>燃え殻</t>
    <rPh sb="2" eb="3">
      <t>ガラ</t>
    </rPh>
    <phoneticPr fontId="3"/>
  </si>
  <si>
    <t>①</t>
    <phoneticPr fontId="3"/>
  </si>
  <si>
    <t>当該事業場における排出量</t>
    <phoneticPr fontId="3"/>
  </si>
  <si>
    <t>3－１</t>
    <phoneticPr fontId="3"/>
  </si>
  <si>
    <t>自ら中間処理した後再生利用した量</t>
    <rPh sb="0" eb="1">
      <t>ミズカ</t>
    </rPh>
    <rPh sb="2" eb="4">
      <t>チュウカン</t>
    </rPh>
    <rPh sb="4" eb="6">
      <t>ショリ</t>
    </rPh>
    <rPh sb="8" eb="9">
      <t>ゴ</t>
    </rPh>
    <rPh sb="9" eb="11">
      <t>サイセイ</t>
    </rPh>
    <rPh sb="11" eb="13">
      <t>リヨウ</t>
    </rPh>
    <rPh sb="15" eb="16">
      <t>リョウ</t>
    </rPh>
    <phoneticPr fontId="3"/>
  </si>
  <si>
    <t>自ら中間処理した後再生利用した量</t>
    <phoneticPr fontId="3"/>
  </si>
  <si>
    <t>このページは、印刷用のページですので、一切入力できません。入力は各廃棄物のフローシート「ア.燃え殻～ト.混合廃棄物その他」にしてください。</t>
    <rPh sb="7" eb="10">
      <t>インサツヨウ</t>
    </rPh>
    <rPh sb="19" eb="21">
      <t>イッサイ</t>
    </rPh>
    <rPh sb="21" eb="23">
      <t>ニュウリョク</t>
    </rPh>
    <rPh sb="29" eb="31">
      <t>ニュウリョク</t>
    </rPh>
    <rPh sb="32" eb="33">
      <t>カク</t>
    </rPh>
    <rPh sb="33" eb="36">
      <t>ハイキブツ</t>
    </rPh>
    <rPh sb="46" eb="47">
      <t>モ</t>
    </rPh>
    <rPh sb="48" eb="49">
      <t>ガラ</t>
    </rPh>
    <rPh sb="52" eb="54">
      <t>コンゴウ</t>
    </rPh>
    <rPh sb="54" eb="57">
      <t>ハイキブツ</t>
    </rPh>
    <rPh sb="59" eb="60">
      <t>タ</t>
    </rPh>
    <phoneticPr fontId="3"/>
  </si>
  <si>
    <t>は訂正が必要ですので、該当の処理フローを訂正してください。</t>
    <rPh sb="1" eb="3">
      <t>テイセイ</t>
    </rPh>
    <rPh sb="4" eb="6">
      <t>ヒツヨウ</t>
    </rPh>
    <rPh sb="11" eb="13">
      <t>ガイトウ</t>
    </rPh>
    <rPh sb="14" eb="16">
      <t>ショリ</t>
    </rPh>
    <rPh sb="20" eb="22">
      <t>テイセイ</t>
    </rPh>
    <phoneticPr fontId="3"/>
  </si>
  <si>
    <t>提出者</t>
    <phoneticPr fontId="3"/>
  </si>
  <si>
    <t>　　　提出に必要な表紙、別紙(一括表）および各フロー図が自動的にプリントされます。</t>
    <rPh sb="22" eb="23">
      <t>カク</t>
    </rPh>
    <rPh sb="28" eb="31">
      <t>ジドウテキ</t>
    </rPh>
    <phoneticPr fontId="3"/>
  </si>
  <si>
    <t>※マクロが使用できない場合は、本ファイルのシート名「印刷用表紙」「別紙」及び該当する廃棄物のシートを　「ファイル」→「印刷」の手順で印刷をしてください。</t>
    <rPh sb="5" eb="7">
      <t>シヨウ</t>
    </rPh>
    <rPh sb="11" eb="13">
      <t>バアイ</t>
    </rPh>
    <rPh sb="15" eb="16">
      <t>ホン</t>
    </rPh>
    <rPh sb="24" eb="25">
      <t>メイ</t>
    </rPh>
    <rPh sb="26" eb="28">
      <t>インサツ</t>
    </rPh>
    <rPh sb="28" eb="29">
      <t>ヨウ</t>
    </rPh>
    <rPh sb="29" eb="31">
      <t>ヒョウシ</t>
    </rPh>
    <rPh sb="33" eb="35">
      <t>ベッシ</t>
    </rPh>
    <rPh sb="36" eb="37">
      <t>オヨ</t>
    </rPh>
    <rPh sb="38" eb="40">
      <t>ガイトウ</t>
    </rPh>
    <rPh sb="42" eb="45">
      <t>ハイキブツ</t>
    </rPh>
    <rPh sb="59" eb="61">
      <t>インサツ</t>
    </rPh>
    <rPh sb="63" eb="65">
      <t>テジュン</t>
    </rPh>
    <rPh sb="66" eb="68">
      <t>インサツ</t>
    </rPh>
    <phoneticPr fontId="3"/>
  </si>
  <si>
    <r>
      <t>：プルダウン・メニューから選択してください。セルを選択して右側に現れる</t>
    </r>
    <r>
      <rPr>
        <b/>
        <sz val="11"/>
        <color indexed="8"/>
        <rFont val="ＭＳ Ｐゴシック"/>
        <family val="3"/>
        <charset val="128"/>
      </rPr>
      <t>▼</t>
    </r>
    <r>
      <rPr>
        <b/>
        <sz val="11"/>
        <color indexed="10"/>
        <rFont val="ＭＳ Ｐゴシック"/>
        <family val="3"/>
        <charset val="128"/>
      </rPr>
      <t>をクリックすると選択肢のリストが出てきます。</t>
    </r>
    <rPh sb="13" eb="15">
      <t>センタク</t>
    </rPh>
    <rPh sb="25" eb="27">
      <t>センタク</t>
    </rPh>
    <rPh sb="29" eb="31">
      <t>ミギガワ</t>
    </rPh>
    <rPh sb="32" eb="33">
      <t>アラワ</t>
    </rPh>
    <phoneticPr fontId="3"/>
  </si>
  <si>
    <t>　②　様式２と様式３の両方を提出する場合は、先に様式３を入力してください。様式３の情報を様式２へ反映させることができます。</t>
    <rPh sb="3" eb="5">
      <t>ヨウシキ</t>
    </rPh>
    <rPh sb="7" eb="9">
      <t>ヨウシキ</t>
    </rPh>
    <rPh sb="11" eb="13">
      <t>リョウホウ</t>
    </rPh>
    <rPh sb="14" eb="16">
      <t>テイシュツ</t>
    </rPh>
    <rPh sb="18" eb="20">
      <t>バアイ</t>
    </rPh>
    <rPh sb="22" eb="23">
      <t>サキ</t>
    </rPh>
    <rPh sb="24" eb="26">
      <t>ヨウシキ</t>
    </rPh>
    <rPh sb="28" eb="30">
      <t>ニュウリョク</t>
    </rPh>
    <rPh sb="37" eb="39">
      <t>ヨウシキ</t>
    </rPh>
    <rPh sb="41" eb="43">
      <t>ジョウホウ</t>
    </rPh>
    <rPh sb="44" eb="46">
      <t>ヨウシキ</t>
    </rPh>
    <rPh sb="48" eb="50">
      <t>ハンエイ</t>
    </rPh>
    <phoneticPr fontId="3"/>
  </si>
  <si>
    <t>：他様式の情報を反映させることができます。</t>
    <rPh sb="1" eb="2">
      <t>タ</t>
    </rPh>
    <rPh sb="2" eb="4">
      <t>ヨウシキ</t>
    </rPh>
    <rPh sb="5" eb="7">
      <t>ジョウホウ</t>
    </rPh>
    <rPh sb="8" eb="10">
      <t>ハンエイ</t>
    </rPh>
    <phoneticPr fontId="3"/>
  </si>
  <si>
    <t>　①　様式１の情報を反映させることができます。</t>
    <phoneticPr fontId="3"/>
  </si>
  <si>
    <t>　②　表紙シートの黄色、水色のセルで、入力されていないセルを入力あるいは選択してください。</t>
    <rPh sb="3" eb="5">
      <t>ヒョウシ</t>
    </rPh>
    <rPh sb="9" eb="11">
      <t>キイロ</t>
    </rPh>
    <rPh sb="12" eb="14">
      <t>ミズイロ</t>
    </rPh>
    <rPh sb="19" eb="21">
      <t>ニュウリョク</t>
    </rPh>
    <rPh sb="30" eb="32">
      <t>ニュウリョク</t>
    </rPh>
    <rPh sb="36" eb="38">
      <t>センタク</t>
    </rPh>
    <phoneticPr fontId="3"/>
  </si>
  <si>
    <t>　③　次に、廃棄物の種類ごとの処理フローを、シート「ア.燃え殻」から順番に各シートに記載してください。</t>
    <rPh sb="3" eb="4">
      <t>ツギ</t>
    </rPh>
    <rPh sb="6" eb="9">
      <t>ハイキブツ</t>
    </rPh>
    <rPh sb="10" eb="12">
      <t>シュルイ</t>
    </rPh>
    <rPh sb="15" eb="17">
      <t>ショリ</t>
    </rPh>
    <rPh sb="28" eb="29">
      <t>モ</t>
    </rPh>
    <rPh sb="30" eb="31">
      <t>ガラ</t>
    </rPh>
    <phoneticPr fontId="3"/>
  </si>
  <si>
    <t>　④　記載したデータに誤りがないか、別紙（一括表）などを見て再確認をお願いいたします。</t>
    <rPh sb="3" eb="5">
      <t>キサイ</t>
    </rPh>
    <rPh sb="11" eb="12">
      <t>アヤマ</t>
    </rPh>
    <rPh sb="18" eb="20">
      <t>ベッシ</t>
    </rPh>
    <rPh sb="21" eb="23">
      <t>イッカツ</t>
    </rPh>
    <rPh sb="23" eb="24">
      <t>ヒョウ</t>
    </rPh>
    <rPh sb="28" eb="29">
      <t>ミ</t>
    </rPh>
    <rPh sb="30" eb="33">
      <t>サイカクニン</t>
    </rPh>
    <rPh sb="35" eb="36">
      <t>ネガ</t>
    </rPh>
    <phoneticPr fontId="3"/>
  </si>
  <si>
    <t xml:space="preserve">  直接入力することも可能です。</t>
    <phoneticPr fontId="3"/>
  </si>
  <si>
    <t>令</t>
    <rPh sb="0" eb="1">
      <t>レイ</t>
    </rPh>
    <phoneticPr fontId="3"/>
  </si>
  <si>
    <t>和</t>
    <rPh sb="0" eb="1">
      <t>ワ</t>
    </rPh>
    <phoneticPr fontId="3"/>
  </si>
  <si>
    <t>薄黄色</t>
    <rPh sb="0" eb="3">
      <t>ウスキイロ</t>
    </rPh>
    <phoneticPr fontId="3"/>
  </si>
  <si>
    <t>薄水色</t>
    <rPh sb="0" eb="3">
      <t>ウスミズイロ</t>
    </rPh>
    <phoneticPr fontId="3"/>
  </si>
  <si>
    <t>薄橙色</t>
    <rPh sb="0" eb="2">
      <t>ウスダイダイ</t>
    </rPh>
    <rPh sb="2" eb="3">
      <t>イロ</t>
    </rPh>
    <phoneticPr fontId="3"/>
  </si>
  <si>
    <t>薄黄緑</t>
    <rPh sb="0" eb="3">
      <t>ウスキミドリ</t>
    </rPh>
    <phoneticPr fontId="3"/>
  </si>
  <si>
    <t>　　　法定様式として提出する場合はN28セルの「○」を選択し、自主管理様式として提出する場合はO28セルの「○」を選択してください。</t>
    <rPh sb="3" eb="5">
      <t>ホウテイ</t>
    </rPh>
    <rPh sb="5" eb="7">
      <t>ヨウシキ</t>
    </rPh>
    <rPh sb="10" eb="12">
      <t>テイシュツ</t>
    </rPh>
    <rPh sb="14" eb="16">
      <t>バアイ</t>
    </rPh>
    <rPh sb="27" eb="29">
      <t>センタク</t>
    </rPh>
    <rPh sb="31" eb="33">
      <t>ジシュ</t>
    </rPh>
    <rPh sb="33" eb="35">
      <t>カンリ</t>
    </rPh>
    <rPh sb="35" eb="37">
      <t>ヨウシキ</t>
    </rPh>
    <rPh sb="40" eb="42">
      <t>テイシュツ</t>
    </rPh>
    <rPh sb="44" eb="46">
      <t>バアイ</t>
    </rPh>
    <rPh sb="57" eb="59">
      <t>センタク</t>
    </rPh>
    <phoneticPr fontId="3"/>
  </si>
  <si>
    <t>Ｓ－公務（他に分類されるものを除く）</t>
    <rPh sb="2" eb="4">
      <t>コウム</t>
    </rPh>
    <rPh sb="5" eb="6">
      <t>ホカ</t>
    </rPh>
    <rPh sb="7" eb="9">
      <t>ブンルイ</t>
    </rPh>
    <rPh sb="15" eb="16">
      <t>ノゾ</t>
    </rPh>
    <phoneticPr fontId="3"/>
  </si>
  <si>
    <t>Ｔ－分類不能の産業</t>
    <rPh sb="2" eb="4">
      <t>ブンルイ</t>
    </rPh>
    <rPh sb="4" eb="6">
      <t>フノウ</t>
    </rPh>
    <rPh sb="7" eb="9">
      <t>サンギョウ</t>
    </rPh>
    <phoneticPr fontId="3"/>
  </si>
  <si>
    <t>Ｒ－サービス業（他に分類されないもの）</t>
    <phoneticPr fontId="3"/>
  </si>
  <si>
    <t>　「当該事業場において現に行っている事業に関する事項」の欄は、以下に従って記入してください。</t>
    <phoneticPr fontId="3"/>
  </si>
  <si>
    <t>(1) 　①欄には、日本標準産業分類（中分類）の区分を記入してください。</t>
    <phoneticPr fontId="3"/>
  </si>
  <si>
    <t>当該事業場に関する事項</t>
    <rPh sb="0" eb="2">
      <t>トウガイ</t>
    </rPh>
    <rPh sb="2" eb="4">
      <t>ジギョウ</t>
    </rPh>
    <rPh sb="4" eb="5">
      <t>ジョウ</t>
    </rPh>
    <rPh sb="6" eb="7">
      <t>カン</t>
    </rPh>
    <rPh sb="9" eb="11">
      <t>ジコウ</t>
    </rPh>
    <phoneticPr fontId="3"/>
  </si>
  <si>
    <t>事業の規模</t>
    <rPh sb="0" eb="2">
      <t>ジギョウ</t>
    </rPh>
    <rPh sb="3" eb="5">
      <t>キボ</t>
    </rPh>
    <phoneticPr fontId="3"/>
  </si>
  <si>
    <t>製造業</t>
    <phoneticPr fontId="45"/>
  </si>
  <si>
    <t>製造品出荷額</t>
    <phoneticPr fontId="45"/>
  </si>
  <si>
    <t>百万円／年</t>
    <rPh sb="0" eb="2">
      <t>ヒャクマン</t>
    </rPh>
    <rPh sb="2" eb="3">
      <t>エン</t>
    </rPh>
    <rPh sb="4" eb="5">
      <t>ネン</t>
    </rPh>
    <phoneticPr fontId="3"/>
  </si>
  <si>
    <t>建設業</t>
    <phoneticPr fontId="45"/>
  </si>
  <si>
    <t>エリア内元請完成工事高</t>
    <phoneticPr fontId="45"/>
  </si>
  <si>
    <t>※　前年度実績を記入、医療機関は前年度末時点の病床数を記入。</t>
    <phoneticPr fontId="45"/>
  </si>
  <si>
    <t>医療機関</t>
    <phoneticPr fontId="45"/>
  </si>
  <si>
    <t>病床数</t>
    <phoneticPr fontId="45"/>
  </si>
  <si>
    <t>床</t>
    <rPh sb="0" eb="1">
      <t>ユカ</t>
    </rPh>
    <phoneticPr fontId="3"/>
  </si>
  <si>
    <t>その他の業種</t>
    <phoneticPr fontId="45"/>
  </si>
  <si>
    <t>売上高</t>
    <phoneticPr fontId="45"/>
  </si>
  <si>
    <t>（上記項目に該当しない場合にはこちらに記載をしてください。）</t>
    <rPh sb="1" eb="3">
      <t>ジョウキ</t>
    </rPh>
    <rPh sb="3" eb="5">
      <t>コウモク</t>
    </rPh>
    <rPh sb="6" eb="8">
      <t>ガイトウ</t>
    </rPh>
    <rPh sb="11" eb="13">
      <t>バアイ</t>
    </rPh>
    <rPh sb="19" eb="21">
      <t>キサイ</t>
    </rPh>
    <phoneticPr fontId="3"/>
  </si>
  <si>
    <t>従業員数</t>
    <rPh sb="0" eb="3">
      <t>ジュウギョウイン</t>
    </rPh>
    <rPh sb="3" eb="4">
      <t>スウ</t>
    </rPh>
    <phoneticPr fontId="3"/>
  </si>
  <si>
    <t>(2) 　②欄には、製造業の場合における製造品出荷額（前年度実績）、建設業の場合における元請完成工事高
　　　（前年度実績）、医療機関の場合における病床数（前年度末時点）等の業種に応じ事業規模が分かるよう
　　　な前年度の実績を記入してください。</t>
    <phoneticPr fontId="3"/>
  </si>
  <si>
    <t>動物の
死体</t>
    <phoneticPr fontId="3"/>
  </si>
  <si>
    <t>動物の
ふん尿</t>
    <rPh sb="6" eb="7">
      <t>ニョウ</t>
    </rPh>
    <phoneticPr fontId="3"/>
  </si>
  <si>
    <t>動物系
固形不要物</t>
    <phoneticPr fontId="3"/>
  </si>
  <si>
    <t>廃
ﾌﾟﾗｽﾁｯｸ</t>
    <phoneticPr fontId="3"/>
  </si>
  <si>
    <t>混合廃棄物
その他</t>
    <phoneticPr fontId="3"/>
  </si>
  <si>
    <t>　第１面の※欄には、何も記入しないでください。</t>
    <rPh sb="1" eb="2">
      <t>ダイ</t>
    </rPh>
    <rPh sb="3" eb="4">
      <t>メン</t>
    </rPh>
    <phoneticPr fontId="3"/>
  </si>
  <si>
    <t>　第２面（様式３-２）の左下の表には、項目ごとに、産業廃棄物処理計画に記載したそれぞれの実績値を記入してください。</t>
    <rPh sb="25" eb="27">
      <t>サンギョウ</t>
    </rPh>
    <rPh sb="27" eb="30">
      <t>ハイキブツ</t>
    </rPh>
    <rPh sb="30" eb="32">
      <t>ショリ</t>
    </rPh>
    <rPh sb="32" eb="34">
      <t>ケイカク</t>
    </rPh>
    <rPh sb="35" eb="37">
      <t>キサイ</t>
    </rPh>
    <rPh sb="44" eb="47">
      <t>ジッセキチ</t>
    </rPh>
    <rPh sb="48" eb="50">
      <t>キニュウ</t>
    </rPh>
    <phoneticPr fontId="3"/>
  </si>
  <si>
    <t>認定熱回収業者への処理委託量</t>
    <phoneticPr fontId="3"/>
  </si>
  <si>
    <t>認定熱回収業者以外の熱回収を行う業者への処理委託量</t>
    <phoneticPr fontId="3"/>
  </si>
  <si>
    <t>動植物性
残さ</t>
    <phoneticPr fontId="3"/>
  </si>
  <si>
    <t>（第１面）</t>
    <rPh sb="1" eb="2">
      <t>ダイ</t>
    </rPh>
    <rPh sb="3" eb="4">
      <t>メン</t>
    </rPh>
    <phoneticPr fontId="3"/>
  </si>
  <si>
    <t>(１)</t>
    <phoneticPr fontId="3"/>
  </si>
  <si>
    <t>(２)</t>
    <phoneticPr fontId="3"/>
  </si>
  <si>
    <t>　②欄　(１)の量のうち、中間処理をせず直接自ら再生利用した量</t>
    <rPh sb="13" eb="15">
      <t>チュウカン</t>
    </rPh>
    <rPh sb="15" eb="17">
      <t>ショリ</t>
    </rPh>
    <phoneticPr fontId="3"/>
  </si>
  <si>
    <t>(３)</t>
    <phoneticPr fontId="3"/>
  </si>
  <si>
    <t>　③欄　(１)の量のうち、中間処理をせず直接自ら埋立処分した量又は海洋投入処分した量</t>
    <rPh sb="13" eb="15">
      <t>チュウカン</t>
    </rPh>
    <rPh sb="15" eb="17">
      <t>ショリ</t>
    </rPh>
    <rPh sb="31" eb="32">
      <t>マタ</t>
    </rPh>
    <phoneticPr fontId="3"/>
  </si>
  <si>
    <t>(４)</t>
    <phoneticPr fontId="3"/>
  </si>
  <si>
    <t>　④欄　(１)の量のうち、自ら中間処理をした産業廃棄物の当該中間処理前の量</t>
    <rPh sb="22" eb="24">
      <t>サンギョウ</t>
    </rPh>
    <rPh sb="24" eb="27">
      <t>ハイキブツ</t>
    </rPh>
    <rPh sb="28" eb="30">
      <t>トウガイ</t>
    </rPh>
    <rPh sb="30" eb="32">
      <t>チュウカン</t>
    </rPh>
    <rPh sb="32" eb="34">
      <t>ショリ</t>
    </rPh>
    <rPh sb="34" eb="35">
      <t>マエ</t>
    </rPh>
    <phoneticPr fontId="3"/>
  </si>
  <si>
    <t>(５)</t>
    <phoneticPr fontId="3"/>
  </si>
  <si>
    <t>　⑤欄　(４)の量のうち、熱回収を行った量</t>
    <rPh sb="13" eb="14">
      <t>ネツ</t>
    </rPh>
    <rPh sb="14" eb="16">
      <t>カイシュウ</t>
    </rPh>
    <rPh sb="17" eb="18">
      <t>オコナ</t>
    </rPh>
    <phoneticPr fontId="3"/>
  </si>
  <si>
    <t>(６)</t>
    <phoneticPr fontId="3"/>
  </si>
  <si>
    <t>(７)</t>
    <phoneticPr fontId="3"/>
  </si>
  <si>
    <t>　⑦欄　(４)の量から(６)の量を差し引いた量</t>
    <rPh sb="8" eb="9">
      <t>リョウ</t>
    </rPh>
    <rPh sb="15" eb="16">
      <t>リョウ</t>
    </rPh>
    <rPh sb="17" eb="18">
      <t>サ</t>
    </rPh>
    <rPh sb="19" eb="20">
      <t>ヒ</t>
    </rPh>
    <phoneticPr fontId="3"/>
  </si>
  <si>
    <t>(８)</t>
    <phoneticPr fontId="3"/>
  </si>
  <si>
    <t>　⑧欄　(６)の量のうち、自ら利用し、又は他人に売却した量</t>
    <phoneticPr fontId="3"/>
  </si>
  <si>
    <t>(９)</t>
    <phoneticPr fontId="3"/>
  </si>
  <si>
    <t>　⑨欄　(６)の量のうち、自ら埋立処分及び海洋投入処分した量</t>
    <phoneticPr fontId="3"/>
  </si>
  <si>
    <t>　⑪欄　(10)の量のうち、優良認定処理業者（廃棄物の処理及び清掃に関する法律施行令第６条の11第２号に該当する者）への処理委託量</t>
    <phoneticPr fontId="3"/>
  </si>
  <si>
    <t>　⑬欄　(10)の量のうち、認定熱回収施設設置者（廃棄物の処理及び清掃に関する法律第15条の３の３第１項の認定を受けた者）である処理業者への焼却処理委託量</t>
    <rPh sb="64" eb="66">
      <t>ショリ</t>
    </rPh>
    <rPh sb="66" eb="68">
      <t>ギョウシャ</t>
    </rPh>
    <rPh sb="70" eb="72">
      <t>ショウキャク</t>
    </rPh>
    <phoneticPr fontId="3"/>
  </si>
  <si>
    <t>（第３面）</t>
    <rPh sb="1" eb="2">
      <t>ダイ</t>
    </rPh>
    <rPh sb="3" eb="4">
      <t>メン</t>
    </rPh>
    <phoneticPr fontId="3"/>
  </si>
  <si>
    <t>(8)</t>
    <phoneticPr fontId="3"/>
  </si>
  <si>
    <t>(10)</t>
    <phoneticPr fontId="3"/>
  </si>
  <si>
    <t>(1)</t>
    <phoneticPr fontId="3"/>
  </si>
  <si>
    <t>(2)</t>
    <phoneticPr fontId="3"/>
  </si>
  <si>
    <t>(3)</t>
    <phoneticPr fontId="3"/>
  </si>
  <si>
    <t>(4)</t>
    <phoneticPr fontId="3"/>
  </si>
  <si>
    <t>(5)</t>
    <phoneticPr fontId="3"/>
  </si>
  <si>
    <t>(6)</t>
    <phoneticPr fontId="3"/>
  </si>
  <si>
    <t>(7)</t>
    <phoneticPr fontId="3"/>
  </si>
  <si>
    <t>(9)</t>
    <phoneticPr fontId="3"/>
  </si>
  <si>
    <t>　②欄　(1)の量のうち、中間処理をせず直接自ら再生利用した量</t>
    <rPh sb="13" eb="15">
      <t>チュウカン</t>
    </rPh>
    <rPh sb="15" eb="17">
      <t>ショリ</t>
    </rPh>
    <phoneticPr fontId="3"/>
  </si>
  <si>
    <t>　③欄　(1)の量のうち、中間処理をせず直接自ら埋立処分した量又は海洋投入処分した量</t>
    <rPh sb="13" eb="15">
      <t>チュウカン</t>
    </rPh>
    <rPh sb="15" eb="17">
      <t>ショリ</t>
    </rPh>
    <rPh sb="31" eb="32">
      <t>マタ</t>
    </rPh>
    <phoneticPr fontId="3"/>
  </si>
  <si>
    <t>　④欄　(1)の量のうち、自ら中間処理をした産業廃棄物の当該中間処理前の量</t>
    <rPh sb="22" eb="24">
      <t>サンギョウ</t>
    </rPh>
    <rPh sb="24" eb="27">
      <t>ハイキブツ</t>
    </rPh>
    <rPh sb="28" eb="30">
      <t>トウガイ</t>
    </rPh>
    <rPh sb="30" eb="32">
      <t>チュウカン</t>
    </rPh>
    <rPh sb="32" eb="34">
      <t>ショリ</t>
    </rPh>
    <rPh sb="34" eb="35">
      <t>マエ</t>
    </rPh>
    <phoneticPr fontId="3"/>
  </si>
  <si>
    <t>　⑤欄　(4)の量のうち、熱回収を行った量</t>
    <rPh sb="13" eb="14">
      <t>ネツ</t>
    </rPh>
    <rPh sb="14" eb="16">
      <t>カイシュウ</t>
    </rPh>
    <rPh sb="17" eb="18">
      <t>オコナ</t>
    </rPh>
    <phoneticPr fontId="3"/>
  </si>
  <si>
    <t>　⑦欄　(4)の量から(6)の量を差し引いた量</t>
    <rPh sb="8" eb="9">
      <t>リョウ</t>
    </rPh>
    <rPh sb="15" eb="16">
      <t>リョウ</t>
    </rPh>
    <rPh sb="17" eb="18">
      <t>サ</t>
    </rPh>
    <rPh sb="19" eb="20">
      <t>ヒ</t>
    </rPh>
    <phoneticPr fontId="3"/>
  </si>
  <si>
    <t>　⑧欄　(6)の量のうち、自ら利用し、又は他人に売却した量</t>
    <phoneticPr fontId="3"/>
  </si>
  <si>
    <t>　⑨欄　(6)の量のうち、自ら埋立処分及び海洋投入処分した量</t>
    <phoneticPr fontId="3"/>
  </si>
  <si>
    <t>※１</t>
    <phoneticPr fontId="3"/>
  </si>
  <si>
    <t>⑬　認定熱回収業者への処理委託量</t>
    <phoneticPr fontId="3"/>
  </si>
  <si>
    <t>⑭　認定熱回収業者以外の熱回収を行う業者への処理委託量</t>
    <phoneticPr fontId="3"/>
  </si>
  <si>
    <t>⑩のうち認定熱回収業者への処理委託量</t>
    <rPh sb="6" eb="7">
      <t>ネツ</t>
    </rPh>
    <rPh sb="7" eb="9">
      <t>カイシュウ</t>
    </rPh>
    <rPh sb="9" eb="11">
      <t>ギョウシャ</t>
    </rPh>
    <rPh sb="13" eb="15">
      <t>ショリ</t>
    </rPh>
    <rPh sb="15" eb="17">
      <t>イタク</t>
    </rPh>
    <rPh sb="17" eb="18">
      <t>リョウ</t>
    </rPh>
    <phoneticPr fontId="3"/>
  </si>
  <si>
    <t>⑩のうち認定熱回収業者以外の熱回収を行う業者への処理委託量</t>
    <rPh sb="6" eb="7">
      <t>ネツ</t>
    </rPh>
    <rPh sb="7" eb="9">
      <t>カイシュウ</t>
    </rPh>
    <rPh sb="9" eb="11">
      <t>ギョウシャ</t>
    </rPh>
    <rPh sb="11" eb="13">
      <t>イガイ</t>
    </rPh>
    <rPh sb="14" eb="15">
      <t>ネツ</t>
    </rPh>
    <rPh sb="15" eb="17">
      <t>カイシュウ</t>
    </rPh>
    <rPh sb="18" eb="19">
      <t>オコナ</t>
    </rPh>
    <rPh sb="20" eb="22">
      <t>ギョウシャ</t>
    </rPh>
    <rPh sb="24" eb="26">
      <t>ショリ</t>
    </rPh>
    <rPh sb="26" eb="28">
      <t>イタク</t>
    </rPh>
    <rPh sb="28" eb="29">
      <t>リョウ</t>
    </rPh>
    <phoneticPr fontId="3"/>
  </si>
  <si>
    <t>⑩のうち認定熱回収業者への処理委託量</t>
    <phoneticPr fontId="3"/>
  </si>
  <si>
    <t>⑩のうち認定熱回収業者以外の熱回収を行う業者への処理委託量</t>
    <phoneticPr fontId="3"/>
  </si>
  <si>
    <t xml:space="preserve">   本ファイルは閉じ、2024form6.xlsmを開き、「④事業場情報等の反映」をクリックして下さい。</t>
    <rPh sb="32" eb="35">
      <t>ジギョウジョウ</t>
    </rPh>
    <rPh sb="35" eb="37">
      <t>ジョウホウ</t>
    </rPh>
    <rPh sb="37" eb="38">
      <t>トウ</t>
    </rPh>
    <rPh sb="39" eb="41">
      <t>ハンエイ</t>
    </rPh>
    <phoneticPr fontId="3"/>
  </si>
  <si>
    <r>
      <t>　＊　印刷を行いたい場合は、</t>
    </r>
    <r>
      <rPr>
        <b/>
        <u/>
        <sz val="11"/>
        <color rgb="FFFF0000"/>
        <rFont val="ＭＳ Ｐゴシック"/>
        <family val="3"/>
        <charset val="128"/>
      </rPr>
      <t>本ファイルを閉じ、2024form6.xlsmを開き「印刷ボタン（様式3）」をクリックしてください。</t>
    </r>
    <rPh sb="3" eb="5">
      <t>インサツ</t>
    </rPh>
    <rPh sb="6" eb="7">
      <t>オコナ</t>
    </rPh>
    <rPh sb="10" eb="12">
      <t>バアイ</t>
    </rPh>
    <rPh sb="14" eb="15">
      <t>ホン</t>
    </rPh>
    <rPh sb="20" eb="21">
      <t>ト</t>
    </rPh>
    <rPh sb="38" eb="39">
      <t>ヒラ</t>
    </rPh>
    <rPh sb="41" eb="43">
      <t>インサツ</t>
    </rPh>
    <rPh sb="47" eb="49">
      <t>ヨウシキ</t>
    </rPh>
    <phoneticPr fontId="3"/>
  </si>
  <si>
    <t>（様式１から反映→提出先、提出者情報、事業場情報、事業の種類、事業規模）</t>
  </si>
  <si>
    <t>自主管理事業登録番号</t>
    <rPh sb="0" eb="2">
      <t>ジシュ</t>
    </rPh>
    <rPh sb="2" eb="4">
      <t>カンリ</t>
    </rPh>
    <rPh sb="4" eb="6">
      <t>ジギョウ</t>
    </rPh>
    <rPh sb="6" eb="8">
      <t>トウロク</t>
    </rPh>
    <rPh sb="8" eb="10">
      <t>バンゴウ</t>
    </rPh>
    <phoneticPr fontId="3"/>
  </si>
  <si>
    <t>　廃棄物の処理及び清掃に関する法律第12条第10項の規定に基づき、令和５年度の産業廃棄物処理計画の実施状況を報告します。</t>
    <rPh sb="33" eb="35">
      <t>レイワ</t>
    </rPh>
    <rPh sb="36" eb="38">
      <t>ネンド</t>
    </rPh>
    <rPh sb="49" eb="51">
      <t>ジッシ</t>
    </rPh>
    <rPh sb="51" eb="53">
      <t>ジョウキョウ</t>
    </rPh>
    <rPh sb="54" eb="56">
      <t>ホウコク</t>
    </rPh>
    <phoneticPr fontId="3"/>
  </si>
  <si>
    <t>令和 ５ 年 ４ 月 １ 日 ～ 令和 ６ 年 ３ 月 31 日（ １ 年間）</t>
    <rPh sb="0" eb="2">
      <t>レイワ</t>
    </rPh>
    <rPh sb="5" eb="6">
      <t>ネン</t>
    </rPh>
    <rPh sb="9" eb="10">
      <t>ガツ</t>
    </rPh>
    <rPh sb="13" eb="14">
      <t>ニチ</t>
    </rPh>
    <rPh sb="17" eb="19">
      <t>レイワ</t>
    </rPh>
    <rPh sb="22" eb="23">
      <t>ネン</t>
    </rPh>
    <rPh sb="26" eb="27">
      <t>ガツ</t>
    </rPh>
    <rPh sb="31" eb="32">
      <t>ニチ</t>
    </rPh>
    <rPh sb="36" eb="38">
      <t>ネンカン</t>
    </rPh>
    <phoneticPr fontId="3"/>
  </si>
  <si>
    <t>　当該年度（令和６年度）の６月30日までに提出してください。</t>
    <rPh sb="1" eb="3">
      <t>トウガイ</t>
    </rPh>
    <rPh sb="3" eb="5">
      <t>ネンド</t>
    </rPh>
    <phoneticPr fontId="3"/>
  </si>
  <si>
    <t>　第２面（様式３-２）には、前年度（令和５年度）の産業廃棄物処理実績に関して①～⑭の欄のそれぞれに、(1)から(14)に掲げる量を記入してください。</t>
    <rPh sb="1" eb="2">
      <t>ダイ</t>
    </rPh>
    <rPh sb="3" eb="4">
      <t>メン</t>
    </rPh>
    <rPh sb="5" eb="7">
      <t>ヨウシキ</t>
    </rPh>
    <phoneticPr fontId="3"/>
  </si>
  <si>
    <t>　「産業廃棄物処理計画における目標値」の欄には、前年度（令和５年度）提出の産業廃棄物処理計画に記載した目標量を記入してください。</t>
    <phoneticPr fontId="3"/>
  </si>
  <si>
    <t>令和５年度に発生した産業廃棄物ごとの量と処理計画の実施結果</t>
    <rPh sb="0" eb="2">
      <t>レイワ</t>
    </rPh>
    <rPh sb="25" eb="27">
      <t>ジッシ</t>
    </rPh>
    <rPh sb="27" eb="29">
      <t>ケッカ</t>
    </rPh>
    <phoneticPr fontId="3"/>
  </si>
  <si>
    <t>注）右上のフローには、令和５年度の実績値を記載してください。下表の中央列には、令和５年度目標値を記載してください。下表の右列は、右上フローに記載された令和５年度実績値が自動的に計算されます。</t>
    <rPh sb="0" eb="1">
      <t>チュウ</t>
    </rPh>
    <rPh sb="2" eb="4">
      <t>ミギウエ</t>
    </rPh>
    <rPh sb="11" eb="13">
      <t>レイワ</t>
    </rPh>
    <rPh sb="14" eb="16">
      <t>ネンド</t>
    </rPh>
    <rPh sb="17" eb="19">
      <t>ジッセキ</t>
    </rPh>
    <rPh sb="19" eb="20">
      <t>アタイ</t>
    </rPh>
    <rPh sb="21" eb="23">
      <t>キサイ</t>
    </rPh>
    <rPh sb="30" eb="31">
      <t>シタ</t>
    </rPh>
    <rPh sb="31" eb="32">
      <t>ヒョウ</t>
    </rPh>
    <rPh sb="33" eb="35">
      <t>チュウオウ</t>
    </rPh>
    <rPh sb="35" eb="36">
      <t>レツ</t>
    </rPh>
    <rPh sb="44" eb="46">
      <t>モクヒョウ</t>
    </rPh>
    <rPh sb="46" eb="47">
      <t>アタイ</t>
    </rPh>
    <rPh sb="48" eb="50">
      <t>キサイ</t>
    </rPh>
    <rPh sb="57" eb="58">
      <t>カ</t>
    </rPh>
    <rPh sb="58" eb="59">
      <t>ヒョウ</t>
    </rPh>
    <rPh sb="60" eb="61">
      <t>ミギ</t>
    </rPh>
    <rPh sb="61" eb="62">
      <t>レツ</t>
    </rPh>
    <rPh sb="64" eb="66">
      <t>ミギウエ</t>
    </rPh>
    <rPh sb="70" eb="72">
      <t>キサイ</t>
    </rPh>
    <rPh sb="80" eb="81">
      <t>ジツ</t>
    </rPh>
    <rPh sb="81" eb="82">
      <t>セキ</t>
    </rPh>
    <rPh sb="82" eb="83">
      <t>アタイ</t>
    </rPh>
    <rPh sb="84" eb="87">
      <t>ジドウテキ</t>
    </rPh>
    <rPh sb="88" eb="90">
      <t>ケイサン</t>
    </rPh>
    <phoneticPr fontId="3"/>
  </si>
  <si>
    <t>令和５年度
目標値</t>
    <rPh sb="6" eb="8">
      <t>モクヒョウ</t>
    </rPh>
    <rPh sb="8" eb="9">
      <t>アタイ</t>
    </rPh>
    <phoneticPr fontId="3"/>
  </si>
  <si>
    <t>令和５年度
実績値</t>
    <rPh sb="6" eb="8">
      <t>ジッセキ</t>
    </rPh>
    <rPh sb="8" eb="9">
      <t>アタイ</t>
    </rPh>
    <phoneticPr fontId="3"/>
  </si>
  <si>
    <t>　廃棄物の処理及び清掃に関する法律第12条第10項の規定に基づき、令和５年度の産業廃棄物処理計画の実施状況を報告します。</t>
    <rPh sb="33" eb="35">
      <t>レイワ</t>
    </rPh>
    <rPh sb="49" eb="51">
      <t>ジッシ</t>
    </rPh>
    <rPh sb="51" eb="53">
      <t>ジョウキョウ</t>
    </rPh>
    <rPh sb="54" eb="56">
      <t>ホウコク</t>
    </rPh>
    <phoneticPr fontId="3"/>
  </si>
  <si>
    <t>　第２面（様式３-２）には、前年度（令和５年度）の産業廃棄物処理実績に関して①～⑭の欄のそれぞれに、(１)から(14)に掲げる量を記入してください。</t>
    <rPh sb="1" eb="2">
      <t>ダイ</t>
    </rPh>
    <rPh sb="3" eb="4">
      <t>メン</t>
    </rPh>
    <rPh sb="5" eb="7">
      <t>ヨウシキ</t>
    </rPh>
    <phoneticPr fontId="3"/>
  </si>
  <si>
    <t>自主管理事業登録番号</t>
    <rPh sb="0" eb="4">
      <t>ジシュカンリ</t>
    </rPh>
    <rPh sb="4" eb="6">
      <t>ジギョウ</t>
    </rPh>
    <rPh sb="6" eb="8">
      <t>トウロク</t>
    </rPh>
    <rPh sb="8" eb="10">
      <t>バンゴウ</t>
    </rPh>
    <phoneticPr fontId="3"/>
  </si>
  <si>
    <t>（第2面）</t>
    <phoneticPr fontId="3"/>
  </si>
  <si>
    <t>○</t>
  </si>
  <si>
    <t>横浜市中区相生町3-56-1</t>
    <rPh sb="0" eb="13">
      <t>356</t>
    </rPh>
    <phoneticPr fontId="3"/>
  </si>
  <si>
    <t>風越建設株式会社　代表取締役　出川　久</t>
    <rPh sb="0" eb="2">
      <t>フウエツ</t>
    </rPh>
    <rPh sb="2" eb="4">
      <t>ケンセツ</t>
    </rPh>
    <rPh sb="4" eb="8">
      <t>カブシキガイシャ</t>
    </rPh>
    <rPh sb="9" eb="19">
      <t>デガ</t>
    </rPh>
    <phoneticPr fontId="3"/>
  </si>
  <si>
    <t>０４５（２３２）５５８８</t>
    <phoneticPr fontId="3"/>
  </si>
  <si>
    <t>風越建設株式会社</t>
    <rPh sb="4" eb="8">
      <t>カブシキガイシャ</t>
    </rPh>
    <phoneticPr fontId="3"/>
  </si>
  <si>
    <t>横浜市中区相生町３－５６－１</t>
    <rPh sb="0" eb="13">
      <t>356</t>
    </rPh>
    <phoneticPr fontId="3"/>
  </si>
  <si>
    <t>045（232）5588</t>
    <phoneticPr fontId="3"/>
  </si>
  <si>
    <t>総合建設業</t>
    <phoneticPr fontId="3"/>
  </si>
  <si>
    <t>令和  ６  年  ６  月２６ 日</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</si>
</sst>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0_ ;[Red]\-#,##0.0\ "/>
    <numFmt numFmtId="177" formatCode="#,##0.0;[Red]\-#,##0.0"/>
    <numFmt numFmtId="178" formatCode="_ * #,###.0_ ;_ * \-#,###.0_ ;_ * &quot;&quot;_ ;_ @_ "/>
    <numFmt numFmtId="179" formatCode="\(\ \ \ \ \ ###\ \ \ \ \ \)"/>
    <numFmt numFmtId="180" formatCode="0;0;"/>
    <numFmt numFmtId="181" formatCode="#,##0_ "/>
    <numFmt numFmtId="182" formatCode="_ * #,##0.0_ ;_ * \-#,##0.0_ ;_ * &quot;&quot;_ ;_ @_ "/>
  </numFmts>
  <fonts count="51" x14ac:knownFonts="1">
    <font>
      <sz val="11"/>
      <name val="ＭＳ Ｐゴシック"/>
      <family val="3"/>
      <charset val="128"/>
    </font>
    <font>
      <sz val="11"/>
      <name val="ＭＳ Ｐゴシック"/>
      <family val="3"/>
      <charset val="128"/>
    </font>
    <font>
      <sz val="11"/>
      <name val="ＭＳ Ｐゴシック"/>
      <family val="3"/>
      <charset val="128"/>
    </font>
    <font>
      <sz val="6"/>
      <name val="ＭＳ Ｐゴシック"/>
      <family val="3"/>
      <charset val="128"/>
    </font>
    <font>
      <sz val="10"/>
      <name val="ＭＳ Ｐゴシック"/>
      <family val="3"/>
      <charset val="128"/>
    </font>
    <font>
      <sz val="12"/>
      <name val="ＭＳ Ｐゴシック"/>
      <family val="3"/>
      <charset val="128"/>
    </font>
    <font>
      <sz val="14"/>
      <name val="ＭＳ Ｐゴシック"/>
      <family val="3"/>
      <charset val="128"/>
    </font>
    <font>
      <sz val="9"/>
      <name val="ＭＳ Ｐゴシック"/>
      <family val="3"/>
      <charset val="128"/>
    </font>
    <font>
      <sz val="8"/>
      <name val="ＭＳ Ｐゴシック"/>
      <family val="3"/>
      <charset val="128"/>
    </font>
    <font>
      <sz val="10.5"/>
      <name val="ＭＳ 明朝"/>
      <family val="1"/>
      <charset val="128"/>
    </font>
    <font>
      <sz val="9"/>
      <name val="ＭＳ Ｐ明朝"/>
      <family val="1"/>
      <charset val="128"/>
    </font>
    <font>
      <sz val="9"/>
      <color indexed="81"/>
      <name val="ＭＳ Ｐゴシック"/>
      <family val="3"/>
      <charset val="128"/>
    </font>
    <font>
      <b/>
      <sz val="11"/>
      <color indexed="10"/>
      <name val="ＭＳ Ｐゴシック"/>
      <family val="3"/>
      <charset val="128"/>
    </font>
    <font>
      <b/>
      <sz val="11"/>
      <color indexed="8"/>
      <name val="ＭＳ Ｐゴシック"/>
      <family val="3"/>
      <charset val="128"/>
    </font>
    <font>
      <b/>
      <sz val="9"/>
      <color indexed="81"/>
      <name val="ＭＳ Ｐゴシック"/>
      <family val="3"/>
      <charset val="128"/>
    </font>
    <font>
      <b/>
      <sz val="10"/>
      <color indexed="10"/>
      <name val="ＭＳ Ｐゴシック"/>
      <family val="3"/>
      <charset val="128"/>
    </font>
    <font>
      <b/>
      <sz val="12"/>
      <color indexed="10"/>
      <name val="ＭＳ Ｐゴシック"/>
      <family val="3"/>
      <charset val="128"/>
    </font>
    <font>
      <sz val="11"/>
      <color indexed="10"/>
      <name val="ＭＳ Ｐゴシック"/>
      <family val="3"/>
      <charset val="128"/>
    </font>
    <font>
      <sz val="10.5"/>
      <name val="Century"/>
      <family val="1"/>
    </font>
    <font>
      <sz val="10.5"/>
      <name val="ＭＳ Ｐ明朝"/>
      <family val="1"/>
      <charset val="128"/>
    </font>
    <font>
      <b/>
      <sz val="18"/>
      <color indexed="10"/>
      <name val="ＭＳ Ｐゴシック"/>
      <family val="3"/>
      <charset val="128"/>
    </font>
    <font>
      <b/>
      <sz val="11"/>
      <color indexed="12"/>
      <name val="ＭＳ Ｐゴシック"/>
      <family val="3"/>
      <charset val="128"/>
    </font>
    <font>
      <b/>
      <sz val="11"/>
      <color indexed="48"/>
      <name val="ＭＳ Ｐゴシック"/>
      <family val="3"/>
      <charset val="128"/>
    </font>
    <font>
      <sz val="9"/>
      <color indexed="48"/>
      <name val="ＭＳ Ｐゴシック"/>
      <family val="3"/>
      <charset val="128"/>
    </font>
    <font>
      <sz val="9"/>
      <color indexed="20"/>
      <name val="ＭＳ Ｐゴシック"/>
      <family val="3"/>
      <charset val="128"/>
    </font>
    <font>
      <sz val="16"/>
      <name val="ＭＳ Ｐゴシック"/>
      <family val="3"/>
      <charset val="128"/>
    </font>
    <font>
      <sz val="12"/>
      <color indexed="10"/>
      <name val="HG創英角ﾎﾟｯﾌﾟ体"/>
      <family val="3"/>
      <charset val="128"/>
    </font>
    <font>
      <sz val="11"/>
      <color indexed="10"/>
      <name val="ＭＳ 明朝"/>
      <family val="1"/>
      <charset val="128"/>
    </font>
    <font>
      <b/>
      <sz val="10"/>
      <color indexed="81"/>
      <name val="ＭＳ Ｐゴシック"/>
      <family val="3"/>
      <charset val="128"/>
    </font>
    <font>
      <sz val="11"/>
      <color indexed="10"/>
      <name val="ＭＳ ゴシック"/>
      <family val="3"/>
      <charset val="128"/>
    </font>
    <font>
      <sz val="8"/>
      <color indexed="48"/>
      <name val="ＭＳ Ｐゴシック"/>
      <family val="3"/>
      <charset val="128"/>
    </font>
    <font>
      <sz val="8"/>
      <color indexed="20"/>
      <name val="ＭＳ Ｐゴシック"/>
      <family val="3"/>
      <charset val="128"/>
    </font>
    <font>
      <sz val="10"/>
      <color indexed="81"/>
      <name val="ＭＳ Ｐゴシック"/>
      <family val="3"/>
      <charset val="128"/>
    </font>
    <font>
      <b/>
      <sz val="11"/>
      <color indexed="81"/>
      <name val="ＭＳ Ｐゴシック"/>
      <family val="3"/>
      <charset val="128"/>
    </font>
    <font>
      <b/>
      <sz val="10"/>
      <color indexed="10"/>
      <name val="ＭＳ Ｐゴシック"/>
      <family val="3"/>
      <charset val="128"/>
    </font>
    <font>
      <sz val="10"/>
      <color indexed="9"/>
      <name val="ＭＳ Ｐゴシック"/>
      <family val="3"/>
      <charset val="128"/>
    </font>
    <font>
      <sz val="11"/>
      <color indexed="9"/>
      <name val="ＭＳ Ｐゴシック"/>
      <family val="3"/>
      <charset val="128"/>
    </font>
    <font>
      <sz val="10"/>
      <color rgb="FFFF33CC"/>
      <name val="ＭＳ Ｐゴシック"/>
      <family val="3"/>
      <charset val="128"/>
    </font>
    <font>
      <b/>
      <sz val="11"/>
      <color rgb="FFFF33CC"/>
      <name val="ＭＳ Ｐゴシック"/>
      <family val="3"/>
      <charset val="128"/>
    </font>
    <font>
      <b/>
      <sz val="10"/>
      <color rgb="FFFF33CC"/>
      <name val="ＭＳ Ｐゴシック"/>
      <family val="3"/>
      <charset val="128"/>
    </font>
    <font>
      <sz val="11"/>
      <color rgb="FFFF33CC"/>
      <name val="ＭＳ Ｐゴシック"/>
      <family val="3"/>
      <charset val="128"/>
    </font>
    <font>
      <b/>
      <sz val="11"/>
      <color rgb="FFFF0000"/>
      <name val="ＭＳ Ｐゴシック"/>
      <family val="3"/>
      <charset val="128"/>
    </font>
    <font>
      <sz val="11"/>
      <color rgb="FFFF0000"/>
      <name val="ＭＳ Ｐゴシック"/>
      <family val="3"/>
      <charset val="128"/>
    </font>
    <font>
      <sz val="10"/>
      <color rgb="FFFF0000"/>
      <name val="ＭＳ Ｐゴシック"/>
      <family val="3"/>
      <charset val="128"/>
    </font>
    <font>
      <b/>
      <u/>
      <sz val="11"/>
      <color rgb="FFFF0000"/>
      <name val="ＭＳ Ｐゴシック"/>
      <family val="3"/>
      <charset val="128"/>
    </font>
    <font>
      <sz val="6"/>
      <name val="ＭＳ 明朝"/>
      <family val="2"/>
      <charset val="128"/>
    </font>
    <font>
      <sz val="12"/>
      <name val="ＭＳ 明朝"/>
      <family val="2"/>
      <charset val="128"/>
    </font>
    <font>
      <sz val="9.5"/>
      <name val="ＭＳ Ｐゴシック"/>
      <family val="3"/>
      <charset val="128"/>
    </font>
    <font>
      <b/>
      <sz val="11"/>
      <name val="ＭＳ Ｐゴシック"/>
      <family val="3"/>
      <charset val="128"/>
    </font>
    <font>
      <sz val="9"/>
      <color theme="0"/>
      <name val="ＭＳ Ｐゴシック"/>
      <family val="3"/>
      <charset val="128"/>
    </font>
    <font>
      <sz val="11"/>
      <color theme="0"/>
      <name val="ＭＳ Ｐゴシック"/>
      <family val="3"/>
      <charset val="128"/>
    </font>
  </fonts>
  <fills count="9">
    <fill>
      <patternFill patternType="none"/>
    </fill>
    <fill>
      <patternFill patternType="gray125"/>
    </fill>
    <fill>
      <patternFill patternType="solid">
        <fgColor indexed="43"/>
        <bgColor indexed="64"/>
      </patternFill>
    </fill>
    <fill>
      <patternFill patternType="solid">
        <fgColor indexed="41"/>
        <bgColor indexed="64"/>
      </patternFill>
    </fill>
    <fill>
      <patternFill patternType="solid">
        <fgColor indexed="47"/>
        <bgColor indexed="64"/>
      </patternFill>
    </fill>
    <fill>
      <patternFill patternType="solid">
        <fgColor indexed="42"/>
        <bgColor indexed="64"/>
      </patternFill>
    </fill>
    <fill>
      <patternFill patternType="solid">
        <fgColor indexed="22"/>
        <bgColor indexed="64"/>
      </patternFill>
    </fill>
    <fill>
      <patternFill patternType="solid">
        <fgColor rgb="FFCCFFCC"/>
        <bgColor indexed="64"/>
      </patternFill>
    </fill>
    <fill>
      <patternFill patternType="solid">
        <fgColor rgb="FFCCFFFF"/>
        <bgColor indexed="64"/>
      </patternFill>
    </fill>
  </fills>
  <borders count="163">
    <border>
      <left/>
      <right/>
      <top/>
      <bottom/>
      <diagonal/>
    </border>
    <border>
      <left/>
      <right/>
      <top style="thin">
        <color indexed="64"/>
      </top>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style="thin">
        <color indexed="8"/>
      </bottom>
      <diagonal/>
    </border>
    <border>
      <left style="thin">
        <color indexed="8"/>
      </left>
      <right style="medium">
        <color indexed="8"/>
      </right>
      <top style="thin">
        <color indexed="8"/>
      </top>
      <bottom style="medium">
        <color indexed="8"/>
      </bottom>
      <diagonal/>
    </border>
    <border>
      <left style="medium">
        <color indexed="64"/>
      </left>
      <right/>
      <top/>
      <bottom style="double">
        <color indexed="64"/>
      </bottom>
      <diagonal/>
    </border>
    <border>
      <left/>
      <right style="thin">
        <color indexed="64"/>
      </right>
      <top/>
      <bottom style="double">
        <color indexed="64"/>
      </bottom>
      <diagonal/>
    </border>
    <border>
      <left style="thin">
        <color indexed="64"/>
      </left>
      <right style="thin">
        <color indexed="64"/>
      </right>
      <top/>
      <bottom style="double">
        <color indexed="64"/>
      </bottom>
      <diagonal/>
    </border>
    <border>
      <left/>
      <right style="medium">
        <color indexed="64"/>
      </right>
      <top/>
      <bottom style="double">
        <color indexed="64"/>
      </bottom>
      <diagonal/>
    </border>
    <border>
      <left/>
      <right style="thin">
        <color indexed="64"/>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uble">
        <color indexed="64"/>
      </left>
      <right/>
      <top style="double">
        <color indexed="64"/>
      </top>
      <bottom style="thin">
        <color indexed="64"/>
      </bottom>
      <diagonal/>
    </border>
    <border>
      <left style="double">
        <color indexed="64"/>
      </left>
      <right/>
      <top/>
      <bottom style="medium">
        <color indexed="64"/>
      </bottom>
      <diagonal/>
    </border>
    <border>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thin">
        <color indexed="64"/>
      </bottom>
      <diagonal/>
    </border>
    <border>
      <left/>
      <right style="double">
        <color indexed="64"/>
      </right>
      <top style="thin">
        <color indexed="64"/>
      </top>
      <bottom style="double">
        <color indexed="64"/>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style="medium">
        <color indexed="64"/>
      </right>
      <top/>
      <bottom/>
      <diagonal/>
    </border>
    <border>
      <left style="thin">
        <color indexed="64"/>
      </left>
      <right style="medium">
        <color indexed="64"/>
      </right>
      <top/>
      <bottom style="medium">
        <color indexed="64"/>
      </bottom>
      <diagonal/>
    </border>
    <border>
      <left/>
      <right style="medium">
        <color indexed="64"/>
      </right>
      <top/>
      <bottom style="medium">
        <color indexed="64"/>
      </bottom>
      <diagonal/>
    </border>
    <border>
      <left style="dotted">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dotted">
        <color indexed="64"/>
      </left>
      <right/>
      <top/>
      <bottom/>
      <diagonal/>
    </border>
    <border>
      <left/>
      <right style="dotted">
        <color indexed="64"/>
      </right>
      <top/>
      <bottom/>
      <diagonal/>
    </border>
    <border>
      <left style="dotted">
        <color indexed="64"/>
      </left>
      <right/>
      <top/>
      <bottom style="thin">
        <color indexed="64"/>
      </bottom>
      <diagonal/>
    </border>
    <border>
      <left/>
      <right style="dotted">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style="medium">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8"/>
      </left>
      <right style="thin">
        <color indexed="8"/>
      </right>
      <top style="medium">
        <color indexed="8"/>
      </top>
      <bottom style="thin">
        <color indexed="8"/>
      </bottom>
      <diagonal/>
    </border>
    <border>
      <left style="medium">
        <color indexed="8"/>
      </left>
      <right style="thin">
        <color indexed="8"/>
      </right>
      <top style="thin">
        <color indexed="8"/>
      </top>
      <bottom style="thin">
        <color indexed="8"/>
      </bottom>
      <diagonal/>
    </border>
    <border>
      <left style="medium">
        <color indexed="8"/>
      </left>
      <right style="thin">
        <color indexed="8"/>
      </right>
      <top style="thin">
        <color indexed="8"/>
      </top>
      <bottom style="medium">
        <color indexed="8"/>
      </bottom>
      <diagonal/>
    </border>
    <border>
      <left style="medium">
        <color indexed="8"/>
      </left>
      <right/>
      <top/>
      <bottom/>
      <diagonal/>
    </border>
    <border>
      <left style="medium">
        <color indexed="64"/>
      </left>
      <right style="medium">
        <color indexed="64"/>
      </right>
      <top/>
      <bottom style="medium">
        <color indexed="64"/>
      </bottom>
      <diagonal/>
    </border>
    <border>
      <left/>
      <right/>
      <top/>
      <bottom style="double">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thin">
        <color indexed="64"/>
      </right>
      <top/>
      <bottom/>
      <diagonal/>
    </border>
    <border>
      <left style="medium">
        <color indexed="64"/>
      </left>
      <right/>
      <top/>
      <bottom/>
      <diagonal/>
    </border>
    <border>
      <left style="medium">
        <color indexed="64"/>
      </left>
      <right/>
      <top/>
      <bottom style="medium">
        <color indexed="64"/>
      </bottom>
      <diagonal/>
    </border>
    <border>
      <left/>
      <right style="double">
        <color indexed="64"/>
      </right>
      <top/>
      <bottom/>
      <diagonal/>
    </border>
    <border>
      <left style="double">
        <color indexed="64"/>
      </left>
      <right style="medium">
        <color indexed="64"/>
      </right>
      <top/>
      <bottom style="medium">
        <color indexed="64"/>
      </bottom>
      <diagonal/>
    </border>
    <border>
      <left style="thin">
        <color indexed="64"/>
      </left>
      <right/>
      <top/>
      <bottom/>
      <diagonal/>
    </border>
    <border>
      <left/>
      <right style="double">
        <color indexed="64"/>
      </right>
      <top/>
      <bottom style="double">
        <color indexed="64"/>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thin">
        <color indexed="64"/>
      </left>
      <right style="thin">
        <color indexed="64"/>
      </right>
      <top style="hair">
        <color indexed="64"/>
      </top>
      <bottom style="double">
        <color indexed="64"/>
      </bottom>
      <diagonal/>
    </border>
    <border>
      <left style="thin">
        <color indexed="64"/>
      </left>
      <right style="medium">
        <color indexed="64"/>
      </right>
      <top style="hair">
        <color indexed="64"/>
      </top>
      <bottom style="double">
        <color indexed="64"/>
      </bottom>
      <diagonal/>
    </border>
    <border>
      <left style="medium">
        <color indexed="64"/>
      </left>
      <right style="medium">
        <color indexed="64"/>
      </right>
      <top style="double">
        <color indexed="64"/>
      </top>
      <bottom/>
      <diagonal/>
    </border>
    <border>
      <left style="medium">
        <color indexed="64"/>
      </left>
      <right style="medium">
        <color indexed="64"/>
      </right>
      <top/>
      <bottom style="double">
        <color indexed="64"/>
      </bottom>
      <diagonal/>
    </border>
    <border>
      <left style="medium">
        <color indexed="64"/>
      </left>
      <right/>
      <top/>
      <bottom style="thin">
        <color indexed="64"/>
      </bottom>
      <diagonal/>
    </border>
    <border>
      <left/>
      <right/>
      <top style="hair">
        <color indexed="64"/>
      </top>
      <bottom style="hair">
        <color indexed="64"/>
      </bottom>
      <diagonal/>
    </border>
    <border>
      <left/>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right style="medium">
        <color indexed="64"/>
      </right>
      <top style="hair">
        <color indexed="64"/>
      </top>
      <bottom style="medium">
        <color indexed="64"/>
      </bottom>
      <diagonal/>
    </border>
    <border>
      <left/>
      <right/>
      <top/>
      <bottom style="hair">
        <color indexed="64"/>
      </bottom>
      <diagonal/>
    </border>
    <border>
      <left style="thin">
        <color indexed="64"/>
      </left>
      <right style="thin">
        <color indexed="64"/>
      </right>
      <top/>
      <bottom style="hair">
        <color indexed="64"/>
      </bottom>
      <diagonal/>
    </border>
    <border>
      <left style="thin">
        <color indexed="64"/>
      </left>
      <right style="medium">
        <color indexed="64"/>
      </right>
      <top/>
      <bottom style="hair">
        <color indexed="64"/>
      </bottom>
      <diagonal/>
    </border>
    <border>
      <left/>
      <right style="medium">
        <color indexed="64"/>
      </right>
      <top/>
      <bottom style="hair">
        <color indexed="64"/>
      </bottom>
      <diagonal/>
    </border>
    <border>
      <left style="medium">
        <color indexed="64"/>
      </left>
      <right style="thin">
        <color indexed="64"/>
      </right>
      <top/>
      <bottom style="medium">
        <color indexed="64"/>
      </bottom>
      <diagonal/>
    </border>
    <border>
      <left/>
      <right style="medium">
        <color indexed="64"/>
      </right>
      <top style="thin">
        <color indexed="64"/>
      </top>
      <bottom style="hair">
        <color indexed="64"/>
      </bottom>
      <diagonal/>
    </border>
    <border>
      <left style="thin">
        <color indexed="64"/>
      </left>
      <right/>
      <top style="thin">
        <color indexed="64"/>
      </top>
      <bottom/>
      <diagonal/>
    </border>
    <border>
      <left/>
      <right style="thin">
        <color indexed="64"/>
      </right>
      <top style="thin">
        <color indexed="64"/>
      </top>
      <bottom style="hair">
        <color indexed="64"/>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medium">
        <color indexed="64"/>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bottom/>
      <diagonal/>
    </border>
    <border>
      <left/>
      <right style="dashed">
        <color indexed="64"/>
      </right>
      <top style="medium">
        <color indexed="64"/>
      </top>
      <bottom/>
      <diagonal/>
    </border>
    <border>
      <left/>
      <right style="medium">
        <color indexed="64"/>
      </right>
      <top style="thin">
        <color indexed="64"/>
      </top>
      <bottom style="medium">
        <color indexed="64"/>
      </bottom>
      <diagonal/>
    </border>
    <border>
      <left/>
      <right/>
      <top style="double">
        <color indexed="64"/>
      </top>
      <bottom style="double">
        <color indexed="64"/>
      </bottom>
      <diagonal/>
    </border>
    <border>
      <left style="medium">
        <color indexed="64"/>
      </left>
      <right/>
      <top style="hair">
        <color indexed="64"/>
      </top>
      <bottom style="double">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medium">
        <color indexed="64"/>
      </right>
      <top style="thin">
        <color indexed="64"/>
      </top>
      <bottom/>
      <diagonal/>
    </border>
    <border>
      <left style="dotted">
        <color indexed="64"/>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thin">
        <color indexed="64"/>
      </bottom>
      <diagonal/>
    </border>
    <border>
      <left/>
      <right style="medium">
        <color indexed="64"/>
      </right>
      <top style="dotted">
        <color indexed="64"/>
      </top>
      <bottom style="thin">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right style="hair">
        <color indexed="64"/>
      </right>
      <top/>
      <bottom/>
      <diagonal/>
    </border>
    <border>
      <left/>
      <right style="hair">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style="hair">
        <color indexed="64"/>
      </top>
      <bottom style="double">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style="double">
        <color indexed="64"/>
      </top>
      <bottom style="double">
        <color indexed="64"/>
      </bottom>
      <diagonal/>
    </border>
    <border>
      <left style="double">
        <color indexed="64"/>
      </left>
      <right style="medium">
        <color indexed="64"/>
      </right>
      <top/>
      <bottom/>
      <diagonal/>
    </border>
    <border>
      <left style="medium">
        <color indexed="64"/>
      </left>
      <right style="double">
        <color indexed="64"/>
      </right>
      <top/>
      <bottom style="medium">
        <color indexed="64"/>
      </bottom>
      <diagonal/>
    </border>
    <border>
      <left style="thin">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right style="medium">
        <color indexed="64"/>
      </right>
      <top style="double">
        <color indexed="64"/>
      </top>
      <bottom style="thin">
        <color indexed="64"/>
      </bottom>
      <diagonal/>
    </border>
    <border>
      <left style="dotted">
        <color indexed="64"/>
      </left>
      <right/>
      <top/>
      <bottom style="dotted">
        <color indexed="64"/>
      </bottom>
      <diagonal/>
    </border>
    <border>
      <left/>
      <right/>
      <top/>
      <bottom style="dotted">
        <color indexed="64"/>
      </bottom>
      <diagonal/>
    </border>
    <border>
      <left/>
      <right style="dotted">
        <color indexed="64"/>
      </right>
      <top/>
      <bottom style="dotted">
        <color indexed="64"/>
      </bottom>
      <diagonal/>
    </border>
    <border>
      <left style="medium">
        <color indexed="64"/>
      </left>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double">
        <color indexed="64"/>
      </left>
      <right/>
      <top style="thin">
        <color indexed="64"/>
      </top>
      <bottom style="double">
        <color indexed="64"/>
      </bottom>
      <diagonal/>
    </border>
    <border>
      <left/>
      <right/>
      <top style="thin">
        <color indexed="64"/>
      </top>
      <bottom style="double">
        <color indexed="64"/>
      </bottom>
      <diagonal/>
    </border>
    <border>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top style="double">
        <color indexed="64"/>
      </top>
      <bottom/>
      <diagonal/>
    </border>
    <border>
      <left style="double">
        <color indexed="64"/>
      </left>
      <right/>
      <top/>
      <bottom style="thin">
        <color indexed="64"/>
      </bottom>
      <diagonal/>
    </border>
    <border>
      <left/>
      <right/>
      <top style="double">
        <color indexed="64"/>
      </top>
      <bottom/>
      <diagonal/>
    </border>
    <border>
      <left style="double">
        <color indexed="64"/>
      </left>
      <right/>
      <top/>
      <bottom style="double">
        <color indexed="64"/>
      </bottom>
      <diagonal/>
    </border>
    <border>
      <left/>
      <right style="double">
        <color indexed="64"/>
      </right>
      <top style="double">
        <color indexed="64"/>
      </top>
      <bottom/>
      <diagonal/>
    </border>
    <border>
      <left/>
      <right style="double">
        <color indexed="64"/>
      </right>
      <top/>
      <bottom style="thin">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double">
        <color indexed="64"/>
      </left>
      <right/>
      <top style="double">
        <color indexed="64"/>
      </top>
      <bottom style="double">
        <color indexed="64"/>
      </bottom>
      <diagonal/>
    </border>
    <border>
      <left/>
      <right style="double">
        <color indexed="64"/>
      </right>
      <top style="double">
        <color indexed="64"/>
      </top>
      <bottom style="double">
        <color indexed="64"/>
      </bottom>
      <diagonal/>
    </border>
    <border>
      <left/>
      <right style="thin">
        <color indexed="64"/>
      </right>
      <top style="double">
        <color indexed="64"/>
      </top>
      <bottom style="thin">
        <color indexed="64"/>
      </bottom>
      <diagonal/>
    </border>
    <border>
      <left/>
      <right/>
      <top style="hair">
        <color indexed="64"/>
      </top>
      <bottom style="double">
        <color indexed="64"/>
      </bottom>
      <diagonal/>
    </border>
    <border>
      <left/>
      <right style="thin">
        <color indexed="64"/>
      </right>
      <top style="hair">
        <color indexed="64"/>
      </top>
      <bottom style="double">
        <color indexed="64"/>
      </bottom>
      <diagonal/>
    </border>
    <border>
      <left/>
      <right/>
      <top style="thin">
        <color indexed="64"/>
      </top>
      <bottom style="hair">
        <color indexed="64"/>
      </bottom>
      <diagonal/>
    </border>
    <border>
      <left/>
      <right style="thin">
        <color indexed="64"/>
      </right>
      <top style="hair">
        <color indexed="64"/>
      </top>
      <bottom style="hair">
        <color indexed="64"/>
      </bottom>
      <diagonal/>
    </border>
    <border>
      <left style="medium">
        <color indexed="64"/>
      </left>
      <right/>
      <top style="hair">
        <color indexed="64"/>
      </top>
      <bottom style="hair">
        <color indexed="64"/>
      </bottom>
      <diagonal/>
    </border>
    <border>
      <left/>
      <right style="thin">
        <color indexed="64"/>
      </right>
      <top/>
      <bottom style="hair">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style="thin">
        <color indexed="64"/>
      </right>
      <top style="hair">
        <color indexed="64"/>
      </top>
      <bottom style="medium">
        <color indexed="64"/>
      </bottom>
      <diagonal/>
    </border>
    <border>
      <left/>
      <right style="thin">
        <color indexed="64"/>
      </right>
      <top style="medium">
        <color indexed="64"/>
      </top>
      <bottom style="thin">
        <color indexed="64"/>
      </bottom>
      <diagonal/>
    </border>
    <border>
      <left/>
      <right/>
      <top style="medium">
        <color indexed="8"/>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s>
  <cellStyleXfs count="5">
    <xf numFmtId="0" fontId="0" fillId="0" borderId="0">
      <alignment vertical="center"/>
    </xf>
    <xf numFmtId="38" fontId="2" fillId="0" borderId="0" applyFont="0" applyFill="0" applyBorder="0" applyAlignment="0" applyProtection="0">
      <alignment vertical="center"/>
    </xf>
    <xf numFmtId="0" fontId="1" fillId="0" borderId="0"/>
    <xf numFmtId="0" fontId="2" fillId="0" borderId="0"/>
    <xf numFmtId="0" fontId="2" fillId="0" borderId="0"/>
  </cellStyleXfs>
  <cellXfs count="759">
    <xf numFmtId="0" fontId="0" fillId="0" borderId="0" xfId="0">
      <alignment vertical="center"/>
    </xf>
    <xf numFmtId="0" fontId="4" fillId="0" borderId="0" xfId="0" applyFont="1" applyAlignment="1">
      <alignment horizontal="right" vertical="center"/>
    </xf>
    <xf numFmtId="0" fontId="9" fillId="0" borderId="0" xfId="0" applyFont="1" applyAlignment="1">
      <alignment vertical="top"/>
    </xf>
    <xf numFmtId="0" fontId="4" fillId="0" borderId="0" xfId="0" applyFont="1">
      <alignment vertical="center"/>
    </xf>
    <xf numFmtId="0" fontId="0" fillId="0" borderId="1" xfId="0" applyBorder="1" applyAlignment="1">
      <alignment vertical="center" wrapText="1"/>
    </xf>
    <xf numFmtId="0" fontId="17" fillId="0" borderId="0" xfId="0" applyFont="1">
      <alignment vertical="center"/>
    </xf>
    <xf numFmtId="0" fontId="9" fillId="0" borderId="2" xfId="0" applyFont="1" applyBorder="1" applyAlignment="1">
      <alignment horizontal="center" vertical="top" wrapText="1"/>
    </xf>
    <xf numFmtId="0" fontId="9" fillId="0" borderId="3" xfId="0" applyFont="1" applyBorder="1" applyAlignment="1">
      <alignment vertical="top" wrapText="1"/>
    </xf>
    <xf numFmtId="0" fontId="9" fillId="0" borderId="4" xfId="0" applyFont="1" applyBorder="1" applyAlignment="1">
      <alignment vertical="top" wrapText="1"/>
    </xf>
    <xf numFmtId="0" fontId="7" fillId="0" borderId="0" xfId="0" applyFont="1">
      <alignment vertical="center"/>
    </xf>
    <xf numFmtId="0" fontId="5" fillId="0" borderId="0" xfId="0" applyFont="1">
      <alignment vertical="center"/>
    </xf>
    <xf numFmtId="0" fontId="5" fillId="0" borderId="5" xfId="0" applyFont="1" applyBorder="1">
      <alignment vertical="center"/>
    </xf>
    <xf numFmtId="0" fontId="5" fillId="0" borderId="6" xfId="0" applyFont="1" applyBorder="1">
      <alignment vertical="center"/>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5" fillId="0" borderId="9" xfId="0" applyFont="1" applyBorder="1">
      <alignment vertical="center"/>
    </xf>
    <xf numFmtId="0" fontId="5" fillId="0" borderId="10"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12" xfId="0" applyFont="1" applyBorder="1" applyAlignment="1">
      <alignment horizontal="center" vertical="center" wrapText="1"/>
    </xf>
    <xf numFmtId="0" fontId="20" fillId="0" borderId="0" xfId="2" applyFont="1" applyAlignment="1">
      <alignment horizontal="left"/>
    </xf>
    <xf numFmtId="0" fontId="12" fillId="0" borderId="0" xfId="4" applyFont="1"/>
    <xf numFmtId="0" fontId="4" fillId="0" borderId="0" xfId="4" applyFont="1"/>
    <xf numFmtId="0" fontId="4" fillId="0" borderId="0" xfId="4" applyFont="1" applyProtection="1">
      <protection hidden="1"/>
    </xf>
    <xf numFmtId="0" fontId="4" fillId="0" borderId="0" xfId="4" applyFont="1" applyAlignment="1">
      <alignment horizontal="right" vertical="center"/>
    </xf>
    <xf numFmtId="0" fontId="4" fillId="0" borderId="0" xfId="4" applyFont="1" applyAlignment="1">
      <alignment horizontal="left"/>
    </xf>
    <xf numFmtId="0" fontId="4" fillId="0" borderId="13" xfId="4" applyFont="1" applyBorder="1"/>
    <xf numFmtId="0" fontId="16" fillId="0" borderId="0" xfId="4" applyFont="1"/>
    <xf numFmtId="0" fontId="4" fillId="0" borderId="14" xfId="4" applyFont="1" applyBorder="1"/>
    <xf numFmtId="0" fontId="4" fillId="0" borderId="14" xfId="4" applyFont="1" applyBorder="1" applyAlignment="1">
      <alignment horizontal="left" vertical="center"/>
    </xf>
    <xf numFmtId="0" fontId="4" fillId="0" borderId="14" xfId="4" applyFont="1" applyBorder="1" applyAlignment="1">
      <alignment horizontal="right" vertical="center"/>
    </xf>
    <xf numFmtId="0" fontId="4" fillId="0" borderId="14" xfId="4" applyFont="1" applyBorder="1" applyAlignment="1">
      <alignment vertical="center"/>
    </xf>
    <xf numFmtId="0" fontId="4" fillId="0" borderId="15" xfId="4" applyFont="1" applyBorder="1" applyAlignment="1">
      <alignment horizontal="left" vertical="center"/>
    </xf>
    <xf numFmtId="0" fontId="4" fillId="0" borderId="1" xfId="4" applyFont="1" applyBorder="1"/>
    <xf numFmtId="0" fontId="4" fillId="0" borderId="1" xfId="4" applyFont="1" applyBorder="1" applyAlignment="1">
      <alignment horizontal="left" vertical="center"/>
    </xf>
    <xf numFmtId="0" fontId="4" fillId="0" borderId="1" xfId="4" applyFont="1" applyBorder="1" applyAlignment="1">
      <alignment horizontal="right" vertical="center"/>
    </xf>
    <xf numFmtId="0" fontId="4" fillId="0" borderId="1" xfId="4" applyFont="1" applyBorder="1" applyAlignment="1">
      <alignment vertical="center"/>
    </xf>
    <xf numFmtId="0" fontId="4" fillId="0" borderId="13" xfId="4" applyFont="1" applyBorder="1" applyAlignment="1">
      <alignment vertical="top"/>
    </xf>
    <xf numFmtId="0" fontId="4" fillId="0" borderId="18" xfId="4" applyFont="1" applyBorder="1" applyAlignment="1">
      <alignment vertical="top"/>
    </xf>
    <xf numFmtId="0" fontId="4" fillId="0" borderId="0" xfId="4" applyFont="1" applyAlignment="1">
      <alignment horizontal="right"/>
    </xf>
    <xf numFmtId="38" fontId="21" fillId="0" borderId="0" xfId="1" applyFont="1" applyAlignment="1">
      <alignment horizontal="left" vertical="center"/>
    </xf>
    <xf numFmtId="38" fontId="4" fillId="0" borderId="0" xfId="1" applyFont="1" applyAlignment="1">
      <alignment vertical="center" wrapText="1"/>
    </xf>
    <xf numFmtId="38" fontId="4" fillId="0" borderId="0" xfId="1" applyFont="1" applyFill="1" applyAlignment="1">
      <alignment vertical="center" wrapText="1"/>
    </xf>
    <xf numFmtId="38" fontId="4" fillId="0" borderId="0" xfId="1" applyFont="1" applyFill="1" applyAlignment="1">
      <alignment horizontal="centerContinuous" vertical="center" wrapText="1"/>
    </xf>
    <xf numFmtId="38" fontId="10" fillId="0" borderId="0" xfId="1" applyFont="1" applyBorder="1" applyAlignment="1">
      <alignment horizontal="right" vertical="top" shrinkToFit="1"/>
    </xf>
    <xf numFmtId="38" fontId="4" fillId="0" borderId="15" xfId="1" applyFont="1" applyBorder="1" applyAlignment="1">
      <alignment vertical="center" wrapText="1"/>
    </xf>
    <xf numFmtId="38" fontId="4" fillId="0" borderId="19" xfId="1" applyFont="1" applyBorder="1" applyAlignment="1">
      <alignment horizontal="center" vertical="center" wrapText="1"/>
    </xf>
    <xf numFmtId="38" fontId="0" fillId="0" borderId="20" xfId="1" applyFont="1" applyBorder="1" applyAlignment="1">
      <alignment vertical="center" wrapText="1"/>
    </xf>
    <xf numFmtId="38" fontId="0" fillId="0" borderId="21" xfId="1" applyFont="1" applyBorder="1" applyAlignment="1">
      <alignment vertical="center" wrapText="1"/>
    </xf>
    <xf numFmtId="38" fontId="4" fillId="0" borderId="21" xfId="1" applyFont="1" applyBorder="1" applyAlignment="1">
      <alignment vertical="center" wrapText="1"/>
    </xf>
    <xf numFmtId="38" fontId="4" fillId="0" borderId="22" xfId="1" applyFont="1" applyBorder="1" applyAlignment="1">
      <alignment vertical="center" wrapText="1"/>
    </xf>
    <xf numFmtId="38" fontId="4" fillId="0" borderId="13" xfId="1" applyFont="1" applyBorder="1" applyAlignment="1">
      <alignment vertical="center" wrapText="1"/>
    </xf>
    <xf numFmtId="38" fontId="4" fillId="0" borderId="23" xfId="1" applyFont="1" applyBorder="1" applyAlignment="1">
      <alignment horizontal="center" vertical="center" shrinkToFit="1"/>
    </xf>
    <xf numFmtId="38" fontId="4" fillId="0" borderId="24" xfId="1" applyFont="1" applyBorder="1" applyAlignment="1">
      <alignment vertical="center" wrapText="1"/>
    </xf>
    <xf numFmtId="38" fontId="4" fillId="0" borderId="0" xfId="1" applyFont="1" applyBorder="1" applyAlignment="1">
      <alignment vertical="center" wrapText="1"/>
    </xf>
    <xf numFmtId="38" fontId="4" fillId="0" borderId="25" xfId="1" applyFont="1" applyBorder="1" applyAlignment="1">
      <alignment vertical="center" wrapText="1"/>
    </xf>
    <xf numFmtId="38" fontId="4" fillId="0" borderId="10" xfId="1" applyFont="1" applyBorder="1" applyAlignment="1">
      <alignment vertical="center" wrapText="1"/>
    </xf>
    <xf numFmtId="38" fontId="4" fillId="0" borderId="26" xfId="1" applyFont="1" applyBorder="1" applyAlignment="1">
      <alignment vertical="center" wrapText="1"/>
    </xf>
    <xf numFmtId="38" fontId="4" fillId="0" borderId="27" xfId="1" applyFont="1" applyBorder="1" applyAlignment="1">
      <alignment vertical="center" wrapText="1"/>
    </xf>
    <xf numFmtId="38" fontId="4" fillId="0" borderId="0" xfId="1" applyFont="1" applyAlignment="1">
      <alignment horizontal="center" vertical="center" wrapText="1"/>
    </xf>
    <xf numFmtId="38" fontId="0" fillId="0" borderId="28" xfId="1" applyFont="1" applyBorder="1" applyAlignment="1">
      <alignment vertical="center" wrapText="1"/>
    </xf>
    <xf numFmtId="38" fontId="0" fillId="0" borderId="27" xfId="1" applyFont="1" applyBorder="1" applyAlignment="1">
      <alignment vertical="center" wrapText="1"/>
    </xf>
    <xf numFmtId="38" fontId="4" fillId="0" borderId="29" xfId="1" applyFont="1" applyBorder="1" applyAlignment="1">
      <alignment vertical="center" wrapText="1"/>
    </xf>
    <xf numFmtId="38" fontId="4" fillId="0" borderId="13" xfId="1" applyFont="1" applyBorder="1" applyAlignment="1">
      <alignment horizontal="left"/>
    </xf>
    <xf numFmtId="38" fontId="4" fillId="0" borderId="13" xfId="1" applyFont="1" applyBorder="1" applyAlignment="1">
      <alignment horizontal="center"/>
    </xf>
    <xf numFmtId="38" fontId="0" fillId="0" borderId="0" xfId="1" applyFont="1" applyBorder="1" applyAlignment="1">
      <alignment vertical="center" wrapText="1"/>
    </xf>
    <xf numFmtId="38" fontId="4" fillId="0" borderId="0" xfId="1" applyFont="1" applyBorder="1" applyAlignment="1">
      <alignment horizontal="center"/>
    </xf>
    <xf numFmtId="38" fontId="4" fillId="0" borderId="17" xfId="1" applyFont="1" applyBorder="1" applyAlignment="1">
      <alignment vertical="center" wrapText="1"/>
    </xf>
    <xf numFmtId="38" fontId="4" fillId="0" borderId="0" xfId="1" applyFont="1" applyAlignment="1"/>
    <xf numFmtId="38" fontId="4" fillId="0" borderId="0" xfId="1" applyFont="1" applyAlignment="1">
      <alignment vertical="center"/>
    </xf>
    <xf numFmtId="38" fontId="0" fillId="0" borderId="0" xfId="1" applyFont="1" applyAlignment="1">
      <alignment vertical="center"/>
    </xf>
    <xf numFmtId="38" fontId="4" fillId="0" borderId="0" xfId="1" applyFont="1" applyAlignment="1">
      <alignment horizontal="left" vertical="center"/>
    </xf>
    <xf numFmtId="38" fontId="9" fillId="0" borderId="0" xfId="1" applyFont="1" applyAlignment="1">
      <alignment vertical="center"/>
    </xf>
    <xf numFmtId="0" fontId="4" fillId="0" borderId="0" xfId="2" applyFont="1" applyProtection="1">
      <protection hidden="1"/>
    </xf>
    <xf numFmtId="0" fontId="4" fillId="0" borderId="0" xfId="2" applyFont="1"/>
    <xf numFmtId="0" fontId="16" fillId="0" borderId="0" xfId="3" applyFont="1" applyAlignment="1">
      <alignment horizontal="left"/>
    </xf>
    <xf numFmtId="0" fontId="4" fillId="0" borderId="30" xfId="4" applyFont="1" applyBorder="1"/>
    <xf numFmtId="0" fontId="4" fillId="0" borderId="31" xfId="4" applyFont="1" applyBorder="1"/>
    <xf numFmtId="0" fontId="4" fillId="0" borderId="32" xfId="4" applyFont="1" applyBorder="1"/>
    <xf numFmtId="0" fontId="4" fillId="0" borderId="33" xfId="4" applyFont="1" applyBorder="1"/>
    <xf numFmtId="0" fontId="4" fillId="0" borderId="34" xfId="4" applyFont="1" applyBorder="1"/>
    <xf numFmtId="0" fontId="4" fillId="0" borderId="34" xfId="4" applyFont="1" applyBorder="1" applyAlignment="1">
      <alignment horizontal="right"/>
    </xf>
    <xf numFmtId="0" fontId="4" fillId="0" borderId="35" xfId="4" applyFont="1" applyBorder="1"/>
    <xf numFmtId="0" fontId="4" fillId="0" borderId="36" xfId="4" applyFont="1" applyBorder="1"/>
    <xf numFmtId="38" fontId="0" fillId="0" borderId="0" xfId="1" applyFont="1" applyBorder="1" applyAlignment="1">
      <alignment horizontal="left" vertical="center"/>
    </xf>
    <xf numFmtId="38" fontId="0" fillId="0" borderId="0" xfId="1" applyFont="1" applyAlignment="1">
      <alignment horizontal="left" vertical="center"/>
    </xf>
    <xf numFmtId="38" fontId="15" fillId="0" borderId="0" xfId="1" applyFont="1" applyAlignment="1"/>
    <xf numFmtId="38" fontId="4" fillId="0" borderId="0" xfId="1" applyFont="1" applyFill="1" applyAlignment="1">
      <alignment horizontal="center" vertical="center"/>
    </xf>
    <xf numFmtId="0" fontId="5" fillId="0" borderId="0" xfId="0" applyFont="1" applyAlignment="1">
      <alignment horizontal="right" vertical="center" shrinkToFit="1"/>
    </xf>
    <xf numFmtId="0" fontId="2" fillId="0" borderId="0" xfId="4"/>
    <xf numFmtId="0" fontId="15" fillId="0" borderId="0" xfId="4" applyFont="1"/>
    <xf numFmtId="0" fontId="0" fillId="0" borderId="0" xfId="0" applyAlignment="1">
      <alignment horizontal="center" vertical="center" shrinkToFit="1"/>
    </xf>
    <xf numFmtId="0" fontId="4" fillId="0" borderId="0" xfId="0" applyFont="1" applyAlignment="1">
      <alignment vertical="center" wrapText="1"/>
    </xf>
    <xf numFmtId="0" fontId="22" fillId="0" borderId="0" xfId="4" applyFont="1"/>
    <xf numFmtId="0" fontId="0" fillId="0" borderId="0" xfId="0" applyAlignment="1">
      <alignment vertical="top" wrapText="1"/>
    </xf>
    <xf numFmtId="38" fontId="10" fillId="0" borderId="0" xfId="1" applyFont="1" applyBorder="1" applyAlignment="1">
      <alignment horizontal="center"/>
    </xf>
    <xf numFmtId="176" fontId="4" fillId="3" borderId="23" xfId="1" applyNumberFormat="1" applyFont="1" applyFill="1" applyBorder="1" applyAlignment="1" applyProtection="1">
      <alignment vertical="center" shrinkToFit="1"/>
      <protection locked="0"/>
    </xf>
    <xf numFmtId="0" fontId="1" fillId="0" borderId="46" xfId="4" applyFont="1" applyBorder="1" applyAlignment="1">
      <alignment horizontal="center"/>
    </xf>
    <xf numFmtId="0" fontId="1" fillId="0" borderId="47" xfId="4" applyFont="1" applyBorder="1" applyAlignment="1">
      <alignment horizontal="center"/>
    </xf>
    <xf numFmtId="0" fontId="7" fillId="0" borderId="0" xfId="4" applyFont="1" applyAlignment="1">
      <alignment horizontal="right"/>
    </xf>
    <xf numFmtId="0" fontId="9" fillId="0" borderId="48" xfId="0" applyFont="1" applyBorder="1" applyAlignment="1">
      <alignment horizontal="center" vertical="top" wrapText="1"/>
    </xf>
    <xf numFmtId="0" fontId="19" fillId="0" borderId="49" xfId="0" applyFont="1" applyBorder="1" applyAlignment="1">
      <alignment horizontal="left" vertical="center" wrapText="1"/>
    </xf>
    <xf numFmtId="0" fontId="19" fillId="0" borderId="49" xfId="0" applyFont="1" applyBorder="1" applyAlignment="1">
      <alignment horizontal="justify" vertical="center" wrapText="1"/>
    </xf>
    <xf numFmtId="0" fontId="9" fillId="0" borderId="49" xfId="0" applyFont="1" applyBorder="1" applyAlignment="1">
      <alignment horizontal="justify" vertical="center" wrapText="1"/>
    </xf>
    <xf numFmtId="0" fontId="9" fillId="0" borderId="50" xfId="0" applyFont="1" applyBorder="1" applyAlignment="1">
      <alignment horizontal="justify" vertical="center" wrapText="1"/>
    </xf>
    <xf numFmtId="0" fontId="0" fillId="0" borderId="51" xfId="0" applyBorder="1">
      <alignment vertical="center"/>
    </xf>
    <xf numFmtId="0" fontId="27" fillId="0" borderId="0" xfId="0" applyFont="1" applyAlignment="1">
      <alignment vertical="center" wrapText="1"/>
    </xf>
    <xf numFmtId="0" fontId="0" fillId="0" borderId="0" xfId="0" applyAlignment="1">
      <alignment vertical="center" shrinkToFit="1"/>
    </xf>
    <xf numFmtId="0" fontId="0" fillId="0" borderId="0" xfId="0" applyAlignment="1">
      <alignment horizontal="left" wrapText="1"/>
    </xf>
    <xf numFmtId="38" fontId="4" fillId="0" borderId="0" xfId="1" applyFont="1" applyFill="1" applyAlignment="1">
      <alignment horizontal="right" vertical="center" shrinkToFit="1"/>
    </xf>
    <xf numFmtId="38" fontId="4" fillId="0" borderId="0" xfId="1" applyFont="1" applyFill="1" applyAlignment="1">
      <alignment vertical="center" shrinkToFit="1"/>
    </xf>
    <xf numFmtId="0" fontId="5" fillId="0" borderId="0" xfId="0" applyFont="1" applyAlignment="1">
      <alignment vertical="center" wrapText="1" shrinkToFit="1"/>
    </xf>
    <xf numFmtId="0" fontId="4" fillId="0" borderId="0" xfId="0" applyFont="1" applyAlignment="1">
      <alignment horizontal="right"/>
    </xf>
    <xf numFmtId="0" fontId="5" fillId="0" borderId="46" xfId="0" applyFont="1" applyBorder="1" applyAlignment="1">
      <alignment horizontal="center"/>
    </xf>
    <xf numFmtId="0" fontId="5" fillId="0" borderId="47" xfId="0" applyFont="1" applyBorder="1" applyAlignment="1">
      <alignment horizontal="center"/>
    </xf>
    <xf numFmtId="0" fontId="5" fillId="0" borderId="52" xfId="0" applyFont="1" applyBorder="1" applyAlignment="1">
      <alignment horizontal="center" vertical="center"/>
    </xf>
    <xf numFmtId="0" fontId="6" fillId="0" borderId="0" xfId="0" applyFont="1" applyAlignment="1">
      <alignment horizontal="center" vertical="center"/>
    </xf>
    <xf numFmtId="38" fontId="4" fillId="0" borderId="0" xfId="1" applyFont="1" applyFill="1" applyBorder="1" applyAlignment="1">
      <alignment horizontal="right" vertical="center" shrinkToFit="1"/>
    </xf>
    <xf numFmtId="0" fontId="6" fillId="0" borderId="0" xfId="0" applyFont="1" applyAlignment="1">
      <alignment horizontal="center" vertical="center" shrinkToFit="1"/>
    </xf>
    <xf numFmtId="0" fontId="2" fillId="0" borderId="47" xfId="0" applyFont="1" applyBorder="1" applyAlignment="1">
      <alignment horizontal="center"/>
    </xf>
    <xf numFmtId="38" fontId="7" fillId="0" borderId="0" xfId="1" applyFont="1" applyFill="1" applyBorder="1" applyAlignment="1">
      <alignment horizontal="right" vertical="center"/>
    </xf>
    <xf numFmtId="0" fontId="5" fillId="0" borderId="53" xfId="0" applyFont="1" applyBorder="1">
      <alignment vertical="center"/>
    </xf>
    <xf numFmtId="0" fontId="7" fillId="0" borderId="54" xfId="0" applyFont="1" applyBorder="1">
      <alignment vertical="center"/>
    </xf>
    <xf numFmtId="0" fontId="5" fillId="0" borderId="55" xfId="0" applyFont="1" applyBorder="1">
      <alignment vertical="center"/>
    </xf>
    <xf numFmtId="0" fontId="5" fillId="0" borderId="0" xfId="0" applyFont="1" applyAlignment="1">
      <alignment vertical="center" shrinkToFit="1"/>
    </xf>
    <xf numFmtId="0" fontId="7" fillId="0" borderId="56" xfId="0" applyFont="1" applyBorder="1">
      <alignment vertical="center"/>
    </xf>
    <xf numFmtId="0" fontId="4" fillId="0" borderId="18" xfId="0" applyFont="1" applyBorder="1" applyAlignment="1" applyProtection="1">
      <alignment horizontal="center" vertical="center" shrinkToFit="1"/>
      <protection locked="0"/>
    </xf>
    <xf numFmtId="0" fontId="4" fillId="0" borderId="1" xfId="0" applyFont="1" applyBorder="1">
      <alignment vertical="center"/>
    </xf>
    <xf numFmtId="0" fontId="0" fillId="0" borderId="0" xfId="0" applyAlignment="1"/>
    <xf numFmtId="38" fontId="0" fillId="0" borderId="0" xfId="1" applyFont="1" applyBorder="1" applyAlignment="1">
      <alignment vertical="center"/>
    </xf>
    <xf numFmtId="38" fontId="0" fillId="0" borderId="0" xfId="1" applyFont="1" applyAlignment="1">
      <alignment vertical="top" wrapText="1"/>
    </xf>
    <xf numFmtId="0" fontId="0" fillId="0" borderId="0" xfId="0" applyAlignment="1">
      <alignment vertical="top"/>
    </xf>
    <xf numFmtId="38" fontId="12" fillId="0" borderId="0" xfId="1" applyFont="1" applyAlignment="1">
      <alignment vertical="center" wrapText="1"/>
    </xf>
    <xf numFmtId="38" fontId="15" fillId="0" borderId="0" xfId="1" applyFont="1" applyAlignment="1">
      <alignment vertical="center" wrapText="1"/>
    </xf>
    <xf numFmtId="38" fontId="15" fillId="0" borderId="0" xfId="1" applyFont="1" applyBorder="1" applyAlignment="1">
      <alignment vertical="center" wrapText="1"/>
    </xf>
    <xf numFmtId="38" fontId="2" fillId="0" borderId="0" xfId="1" applyFont="1" applyFill="1" applyBorder="1" applyAlignment="1">
      <alignment vertical="center"/>
    </xf>
    <xf numFmtId="38" fontId="4" fillId="0" borderId="0" xfId="1" applyFont="1" applyBorder="1" applyAlignment="1">
      <alignment horizontal="right" vertical="center" wrapText="1"/>
    </xf>
    <xf numFmtId="38" fontId="4" fillId="0" borderId="19" xfId="1" applyFont="1" applyBorder="1" applyAlignment="1">
      <alignment vertical="center" wrapText="1"/>
    </xf>
    <xf numFmtId="38" fontId="4" fillId="0" borderId="54" xfId="1" applyFont="1" applyBorder="1" applyAlignment="1">
      <alignment vertical="center" wrapText="1"/>
    </xf>
    <xf numFmtId="38" fontId="23" fillId="0" borderId="0" xfId="1" applyFont="1" applyFill="1" applyBorder="1" applyAlignment="1">
      <alignment vertical="center" wrapText="1"/>
    </xf>
    <xf numFmtId="38" fontId="4" fillId="0" borderId="0" xfId="1" applyFont="1" applyBorder="1" applyAlignment="1">
      <alignment horizontal="center" vertical="center" wrapText="1" shrinkToFit="1"/>
    </xf>
    <xf numFmtId="176" fontId="4" fillId="0" borderId="0" xfId="1" applyNumberFormat="1" applyFont="1" applyFill="1" applyBorder="1" applyAlignment="1">
      <alignment vertical="center" shrinkToFit="1"/>
    </xf>
    <xf numFmtId="176" fontId="0" fillId="0" borderId="0" xfId="1" applyNumberFormat="1" applyFont="1" applyFill="1" applyBorder="1" applyAlignment="1">
      <alignment vertical="center" shrinkToFit="1"/>
    </xf>
    <xf numFmtId="38" fontId="4" fillId="0" borderId="0" xfId="1" applyFont="1" applyFill="1" applyBorder="1" applyAlignment="1">
      <alignment vertical="center" wrapText="1"/>
    </xf>
    <xf numFmtId="38" fontId="4" fillId="0" borderId="57" xfId="1" applyFont="1" applyBorder="1" applyAlignment="1">
      <alignment vertical="center" wrapText="1"/>
    </xf>
    <xf numFmtId="38" fontId="4" fillId="0" borderId="58" xfId="1" applyFont="1" applyBorder="1" applyAlignment="1">
      <alignment vertical="center" wrapText="1"/>
    </xf>
    <xf numFmtId="38" fontId="4" fillId="0" borderId="52" xfId="1" applyFont="1" applyBorder="1" applyAlignment="1">
      <alignment vertical="center" wrapText="1"/>
    </xf>
    <xf numFmtId="38" fontId="4" fillId="0" borderId="59" xfId="1" applyFont="1" applyBorder="1" applyAlignment="1">
      <alignment vertical="center" wrapText="1"/>
    </xf>
    <xf numFmtId="38" fontId="4" fillId="0" borderId="0" xfId="1" applyFont="1" applyBorder="1" applyAlignment="1">
      <alignment vertical="center" shrinkToFit="1"/>
    </xf>
    <xf numFmtId="38" fontId="0" fillId="0" borderId="0" xfId="1" applyFont="1" applyBorder="1" applyAlignment="1">
      <alignment vertical="top" wrapText="1"/>
    </xf>
    <xf numFmtId="38" fontId="4" fillId="0" borderId="60" xfId="1" applyFont="1" applyBorder="1" applyAlignment="1">
      <alignment vertical="center" wrapText="1"/>
    </xf>
    <xf numFmtId="38" fontId="0" fillId="0" borderId="0" xfId="1" applyFont="1" applyBorder="1" applyAlignment="1">
      <alignment vertical="center" textRotation="255" wrapText="1"/>
    </xf>
    <xf numFmtId="38" fontId="7" fillId="0" borderId="0" xfId="1" applyFont="1" applyBorder="1" applyAlignment="1">
      <alignment vertical="center" wrapText="1"/>
    </xf>
    <xf numFmtId="38" fontId="7" fillId="0" borderId="0" xfId="1" applyFont="1" applyBorder="1" applyAlignment="1">
      <alignment vertical="top" wrapText="1"/>
    </xf>
    <xf numFmtId="38" fontId="5" fillId="0" borderId="0" xfId="1" applyFont="1" applyFill="1" applyAlignment="1">
      <alignment vertical="center"/>
    </xf>
    <xf numFmtId="38" fontId="5" fillId="0" borderId="0" xfId="1" applyFont="1" applyFill="1" applyAlignment="1"/>
    <xf numFmtId="38" fontId="0" fillId="0" borderId="0" xfId="1" applyFont="1" applyFill="1" applyBorder="1" applyAlignment="1">
      <alignment vertical="center"/>
    </xf>
    <xf numFmtId="38" fontId="4" fillId="0" borderId="0" xfId="1" applyFont="1" applyFill="1" applyBorder="1" applyAlignment="1" applyProtection="1">
      <alignment vertical="center" wrapText="1"/>
    </xf>
    <xf numFmtId="38" fontId="30" fillId="0" borderId="0" xfId="1" applyFont="1" applyFill="1" applyBorder="1" applyAlignment="1">
      <alignment vertical="center" wrapText="1"/>
    </xf>
    <xf numFmtId="0" fontId="8" fillId="0" borderId="0" xfId="0" applyFont="1" applyAlignment="1">
      <alignment vertical="center" wrapText="1"/>
    </xf>
    <xf numFmtId="0" fontId="0" fillId="0" borderId="0" xfId="0" applyAlignment="1">
      <alignment vertical="center" wrapText="1"/>
    </xf>
    <xf numFmtId="0" fontId="22" fillId="0" borderId="61" xfId="4" applyFont="1" applyBorder="1" applyAlignment="1">
      <alignment vertical="top" wrapText="1"/>
    </xf>
    <xf numFmtId="0" fontId="22" fillId="0" borderId="0" xfId="0" applyFont="1" applyAlignment="1">
      <alignment vertical="top" wrapText="1"/>
    </xf>
    <xf numFmtId="0" fontId="26" fillId="0" borderId="61" xfId="4" applyFont="1" applyBorder="1"/>
    <xf numFmtId="38" fontId="4" fillId="0" borderId="62" xfId="1" applyFont="1" applyBorder="1" applyAlignment="1">
      <alignment vertical="center" wrapText="1"/>
    </xf>
    <xf numFmtId="38" fontId="4" fillId="0" borderId="63" xfId="1" applyFont="1" applyBorder="1" applyAlignment="1">
      <alignment horizontal="center" vertical="center" wrapText="1"/>
    </xf>
    <xf numFmtId="0" fontId="5" fillId="0" borderId="21" xfId="0" applyFont="1" applyBorder="1">
      <alignment vertical="center"/>
    </xf>
    <xf numFmtId="0" fontId="7" fillId="0" borderId="68" xfId="0" applyFont="1" applyBorder="1">
      <alignment vertical="center"/>
    </xf>
    <xf numFmtId="0" fontId="7" fillId="0" borderId="27" xfId="0" applyFont="1" applyBorder="1">
      <alignment vertical="center"/>
    </xf>
    <xf numFmtId="0" fontId="7" fillId="0" borderId="52" xfId="0" applyFont="1" applyBorder="1">
      <alignment vertical="center"/>
    </xf>
    <xf numFmtId="0" fontId="5" fillId="0" borderId="27" xfId="0" applyFont="1" applyBorder="1" applyAlignment="1">
      <alignment horizontal="center" vertical="center"/>
    </xf>
    <xf numFmtId="0" fontId="7" fillId="0" borderId="69" xfId="0" applyFont="1" applyBorder="1">
      <alignment vertical="center"/>
    </xf>
    <xf numFmtId="0" fontId="5" fillId="0" borderId="70" xfId="0" applyFont="1" applyBorder="1">
      <alignment vertical="center"/>
    </xf>
    <xf numFmtId="0" fontId="5" fillId="0" borderId="23" xfId="0" applyFont="1" applyBorder="1" applyAlignment="1">
      <alignment vertical="center" shrinkToFit="1"/>
    </xf>
    <xf numFmtId="0" fontId="5" fillId="0" borderId="72" xfId="0" applyFont="1" applyBorder="1" applyAlignment="1">
      <alignment vertical="center" shrinkToFit="1"/>
    </xf>
    <xf numFmtId="0" fontId="5" fillId="0" borderId="56" xfId="0" applyFont="1" applyBorder="1">
      <alignment vertical="center"/>
    </xf>
    <xf numFmtId="0" fontId="5" fillId="0" borderId="80" xfId="0" applyFont="1" applyBorder="1">
      <alignment vertical="center"/>
    </xf>
    <xf numFmtId="0" fontId="2" fillId="0" borderId="84" xfId="4" applyBorder="1" applyAlignment="1">
      <alignment horizontal="center" vertical="center"/>
    </xf>
    <xf numFmtId="0" fontId="4" fillId="0" borderId="1" xfId="4" applyFont="1" applyBorder="1" applyAlignment="1">
      <alignment horizontal="distributed" vertical="center"/>
    </xf>
    <xf numFmtId="0" fontId="4" fillId="0" borderId="82" xfId="0" applyFont="1" applyBorder="1">
      <alignment vertical="center"/>
    </xf>
    <xf numFmtId="0" fontId="4" fillId="0" borderId="14" xfId="0" applyFont="1" applyBorder="1" applyAlignment="1">
      <alignment horizontal="distributed" vertical="center"/>
    </xf>
    <xf numFmtId="0" fontId="4" fillId="0" borderId="1" xfId="4" applyFont="1" applyBorder="1" applyAlignment="1" applyProtection="1">
      <alignment vertical="center"/>
      <protection locked="0"/>
    </xf>
    <xf numFmtId="0" fontId="4" fillId="0" borderId="15" xfId="4" applyFont="1" applyBorder="1" applyAlignment="1" applyProtection="1">
      <alignment vertical="center" wrapText="1"/>
      <protection locked="0"/>
    </xf>
    <xf numFmtId="0" fontId="4" fillId="0" borderId="61" xfId="4" applyFont="1" applyBorder="1" applyAlignment="1">
      <alignment vertical="top"/>
    </xf>
    <xf numFmtId="49" fontId="4" fillId="0" borderId="0" xfId="0" applyNumberFormat="1" applyFont="1" applyAlignment="1">
      <alignment vertical="top"/>
    </xf>
    <xf numFmtId="0" fontId="4" fillId="0" borderId="85" xfId="4" applyFont="1" applyBorder="1" applyAlignment="1">
      <alignment vertical="top"/>
    </xf>
    <xf numFmtId="0" fontId="4" fillId="0" borderId="0" xfId="0" applyFont="1" applyAlignment="1">
      <alignment horizontal="center" vertical="center"/>
    </xf>
    <xf numFmtId="38" fontId="4" fillId="0" borderId="0" xfId="1" applyFont="1" applyFill="1" applyBorder="1" applyAlignment="1">
      <alignment vertical="center" textRotation="255" wrapText="1"/>
    </xf>
    <xf numFmtId="38" fontId="4" fillId="0" borderId="53" xfId="1" applyFont="1" applyBorder="1" applyAlignment="1">
      <alignment vertical="center" wrapText="1"/>
    </xf>
    <xf numFmtId="38" fontId="2" fillId="0" borderId="0" xfId="1" applyFont="1" applyAlignment="1">
      <alignment vertical="top"/>
    </xf>
    <xf numFmtId="38" fontId="7" fillId="0" borderId="33" xfId="1" applyFont="1" applyBorder="1" applyAlignment="1">
      <alignment vertical="top" wrapText="1"/>
    </xf>
    <xf numFmtId="38" fontId="0" fillId="0" borderId="89" xfId="1" applyFont="1" applyBorder="1" applyAlignment="1">
      <alignment vertical="center" wrapText="1"/>
    </xf>
    <xf numFmtId="38" fontId="4" fillId="0" borderId="61" xfId="1" applyFont="1" applyBorder="1" applyAlignment="1">
      <alignment vertical="center" wrapText="1"/>
    </xf>
    <xf numFmtId="38" fontId="15" fillId="0" borderId="55" xfId="1" applyFont="1" applyBorder="1" applyAlignment="1">
      <alignment vertical="center" wrapText="1"/>
    </xf>
    <xf numFmtId="38" fontId="4" fillId="0" borderId="55" xfId="1" applyFont="1" applyBorder="1" applyAlignment="1">
      <alignment vertical="center" wrapText="1"/>
    </xf>
    <xf numFmtId="0" fontId="0" fillId="0" borderId="90" xfId="0" applyBorder="1">
      <alignment vertical="center"/>
    </xf>
    <xf numFmtId="38" fontId="4" fillId="0" borderId="39" xfId="1" applyFont="1" applyBorder="1" applyAlignment="1">
      <alignment vertical="center" wrapText="1"/>
    </xf>
    <xf numFmtId="38" fontId="4" fillId="0" borderId="91" xfId="1" applyFont="1" applyBorder="1" applyAlignment="1">
      <alignment vertical="center" wrapText="1"/>
    </xf>
    <xf numFmtId="38" fontId="12" fillId="0" borderId="92" xfId="1" applyFont="1" applyBorder="1" applyAlignment="1">
      <alignment vertical="center" wrapText="1"/>
    </xf>
    <xf numFmtId="0" fontId="5" fillId="0" borderId="93" xfId="0" applyFont="1" applyBorder="1" applyAlignment="1">
      <alignment vertical="center" shrinkToFit="1"/>
    </xf>
    <xf numFmtId="0" fontId="5" fillId="0" borderId="85" xfId="0" applyFont="1" applyBorder="1" applyAlignment="1">
      <alignment horizontal="left" vertical="center" wrapText="1" shrinkToFit="1"/>
    </xf>
    <xf numFmtId="0" fontId="5" fillId="0" borderId="97" xfId="0" applyFont="1" applyBorder="1" applyAlignment="1">
      <alignment horizontal="left" vertical="center" wrapText="1" shrinkToFit="1"/>
    </xf>
    <xf numFmtId="0" fontId="5" fillId="0" borderId="98" xfId="0" applyFont="1" applyBorder="1" applyAlignment="1">
      <alignment horizontal="left" vertical="center" shrinkToFit="1"/>
    </xf>
    <xf numFmtId="0" fontId="5" fillId="0" borderId="102" xfId="0" applyFont="1" applyBorder="1">
      <alignment vertical="center"/>
    </xf>
    <xf numFmtId="0" fontId="5" fillId="0" borderId="103" xfId="0" applyFont="1" applyBorder="1">
      <alignment vertical="center"/>
    </xf>
    <xf numFmtId="0" fontId="5" fillId="0" borderId="104" xfId="0" applyFont="1" applyBorder="1">
      <alignment vertical="center"/>
    </xf>
    <xf numFmtId="0" fontId="5" fillId="0" borderId="105" xfId="0" applyFont="1" applyBorder="1">
      <alignment vertical="center"/>
    </xf>
    <xf numFmtId="0" fontId="5" fillId="0" borderId="1" xfId="0" applyFont="1" applyBorder="1">
      <alignment vertical="center"/>
    </xf>
    <xf numFmtId="0" fontId="5" fillId="0" borderId="76" xfId="0" applyFont="1" applyBorder="1">
      <alignment vertical="center"/>
    </xf>
    <xf numFmtId="49" fontId="5" fillId="0" borderId="84" xfId="0" applyNumberFormat="1" applyFont="1" applyBorder="1">
      <alignment vertical="center"/>
    </xf>
    <xf numFmtId="0" fontId="5" fillId="0" borderId="84" xfId="0" applyFont="1" applyBorder="1" applyAlignment="1">
      <alignment vertical="center" shrinkToFit="1"/>
    </xf>
    <xf numFmtId="49" fontId="5" fillId="0" borderId="106" xfId="0" applyNumberFormat="1" applyFont="1" applyBorder="1">
      <alignment vertical="center"/>
    </xf>
    <xf numFmtId="0" fontId="5" fillId="0" borderId="84" xfId="0" applyFont="1" applyBorder="1">
      <alignment vertical="center"/>
    </xf>
    <xf numFmtId="0" fontId="7" fillId="0" borderId="7" xfId="0" applyFont="1" applyBorder="1" applyAlignment="1">
      <alignment horizontal="center" vertical="center" wrapText="1"/>
    </xf>
    <xf numFmtId="0" fontId="4" fillId="0" borderId="15" xfId="0" applyFont="1" applyBorder="1" applyAlignment="1">
      <alignment vertical="center" wrapText="1" shrinkToFit="1"/>
    </xf>
    <xf numFmtId="0" fontId="7" fillId="0" borderId="80" xfId="0" applyFont="1" applyBorder="1">
      <alignment vertical="center"/>
    </xf>
    <xf numFmtId="0" fontId="5" fillId="0" borderId="106" xfId="0" applyFont="1" applyBorder="1">
      <alignment vertical="center"/>
    </xf>
    <xf numFmtId="0" fontId="5" fillId="0" borderId="113" xfId="0" applyFont="1" applyBorder="1">
      <alignment vertical="center"/>
    </xf>
    <xf numFmtId="0" fontId="5" fillId="0" borderId="85" xfId="0" applyFont="1" applyBorder="1" applyAlignment="1">
      <alignment vertical="center" shrinkToFit="1"/>
    </xf>
    <xf numFmtId="0" fontId="5" fillId="0" borderId="115" xfId="0" applyFont="1" applyBorder="1">
      <alignment vertical="center"/>
    </xf>
    <xf numFmtId="0" fontId="4" fillId="0" borderId="13" xfId="0" applyFont="1" applyBorder="1" applyAlignment="1" applyProtection="1">
      <alignment vertical="center" shrinkToFit="1"/>
      <protection locked="0"/>
    </xf>
    <xf numFmtId="0" fontId="2" fillId="0" borderId="13" xfId="0" applyFont="1" applyBorder="1" applyAlignment="1" applyProtection="1">
      <alignment vertical="center" shrinkToFit="1"/>
      <protection locked="0"/>
    </xf>
    <xf numFmtId="0" fontId="0" fillId="0" borderId="13" xfId="0" applyBorder="1" applyAlignment="1" applyProtection="1">
      <alignment vertical="center" shrinkToFit="1"/>
      <protection locked="0"/>
    </xf>
    <xf numFmtId="0" fontId="4" fillId="0" borderId="0" xfId="4" applyFont="1" applyAlignment="1">
      <alignment horizontal="center"/>
    </xf>
    <xf numFmtId="0" fontId="0" fillId="0" borderId="1" xfId="0" applyBorder="1">
      <alignment vertical="center"/>
    </xf>
    <xf numFmtId="0" fontId="4" fillId="0" borderId="82" xfId="4" applyFont="1" applyBorder="1" applyAlignment="1">
      <alignment vertical="center"/>
    </xf>
    <xf numFmtId="0" fontId="4" fillId="0" borderId="16" xfId="4" applyFont="1" applyBorder="1" applyAlignment="1">
      <alignment horizontal="left" vertical="center"/>
    </xf>
    <xf numFmtId="0" fontId="0" fillId="0" borderId="61" xfId="4" applyFont="1" applyBorder="1" applyAlignment="1">
      <alignment vertical="top"/>
    </xf>
    <xf numFmtId="0" fontId="4" fillId="0" borderId="0" xfId="4" applyFont="1" applyAlignment="1">
      <alignment vertical="top"/>
    </xf>
    <xf numFmtId="0" fontId="4" fillId="0" borderId="17" xfId="4" applyFont="1" applyBorder="1" applyAlignment="1">
      <alignment vertical="top"/>
    </xf>
    <xf numFmtId="0" fontId="2" fillId="0" borderId="1" xfId="4" applyBorder="1" applyAlignment="1" applyProtection="1">
      <alignment vertical="center" wrapText="1"/>
      <protection locked="0"/>
    </xf>
    <xf numFmtId="0" fontId="2" fillId="0" borderId="1" xfId="0" applyFont="1" applyBorder="1" applyAlignment="1" applyProtection="1">
      <alignment vertical="center" wrapText="1"/>
      <protection locked="0"/>
    </xf>
    <xf numFmtId="0" fontId="4" fillId="0" borderId="1" xfId="4" applyFont="1" applyBorder="1" applyProtection="1">
      <protection locked="0"/>
    </xf>
    <xf numFmtId="0" fontId="4" fillId="0" borderId="1" xfId="4" applyFont="1" applyBorder="1" applyAlignment="1" applyProtection="1">
      <alignment horizontal="left" vertical="center"/>
      <protection locked="0"/>
    </xf>
    <xf numFmtId="0" fontId="4" fillId="0" borderId="1" xfId="4" applyFont="1" applyBorder="1" applyAlignment="1" applyProtection="1">
      <alignment horizontal="right" vertical="center"/>
      <protection locked="0"/>
    </xf>
    <xf numFmtId="0" fontId="6" fillId="0" borderId="116" xfId="0" applyFont="1" applyBorder="1" applyAlignment="1">
      <alignment horizontal="center" vertical="center"/>
    </xf>
    <xf numFmtId="0" fontId="6" fillId="0" borderId="91" xfId="0" applyFont="1" applyBorder="1" applyAlignment="1">
      <alignment horizontal="center" vertical="center"/>
    </xf>
    <xf numFmtId="0" fontId="0" fillId="0" borderId="0" xfId="0" applyAlignment="1">
      <alignment horizontal="left" vertical="center"/>
    </xf>
    <xf numFmtId="0" fontId="4" fillId="0" borderId="0" xfId="4" applyFont="1" applyAlignment="1">
      <alignment wrapText="1"/>
    </xf>
    <xf numFmtId="38" fontId="4" fillId="0" borderId="0" xfId="1" applyFont="1" applyBorder="1" applyAlignment="1">
      <alignment horizontal="left"/>
    </xf>
    <xf numFmtId="38" fontId="0" fillId="0" borderId="0" xfId="1" applyFont="1" applyBorder="1">
      <alignment vertical="center"/>
    </xf>
    <xf numFmtId="0" fontId="2" fillId="0" borderId="108" xfId="4" applyBorder="1" applyAlignment="1">
      <alignment horizontal="center" vertical="center"/>
    </xf>
    <xf numFmtId="177" fontId="4" fillId="0" borderId="15" xfId="1" applyNumberFormat="1" applyFont="1" applyFill="1" applyBorder="1" applyAlignment="1">
      <alignment vertical="center"/>
    </xf>
    <xf numFmtId="178" fontId="0" fillId="0" borderId="0" xfId="0" applyNumberFormat="1" applyAlignment="1">
      <alignment vertical="center" shrinkToFit="1"/>
    </xf>
    <xf numFmtId="178" fontId="4" fillId="0" borderId="0" xfId="1" applyNumberFormat="1" applyFont="1" applyFill="1" applyAlignment="1">
      <alignment vertical="center" shrinkToFit="1"/>
    </xf>
    <xf numFmtId="0" fontId="6" fillId="2" borderId="52" xfId="4" applyFont="1" applyFill="1" applyBorder="1" applyAlignment="1" applyProtection="1">
      <alignment horizontal="center" vertical="center"/>
      <protection locked="0"/>
    </xf>
    <xf numFmtId="0" fontId="6" fillId="2" borderId="29" xfId="4" applyFont="1" applyFill="1" applyBorder="1" applyAlignment="1" applyProtection="1">
      <alignment horizontal="center" vertical="center"/>
      <protection locked="0"/>
    </xf>
    <xf numFmtId="177" fontId="4" fillId="0" borderId="23" xfId="1" applyNumberFormat="1" applyFont="1" applyFill="1" applyBorder="1" applyAlignment="1">
      <alignment horizontal="right" vertical="center"/>
    </xf>
    <xf numFmtId="38" fontId="4" fillId="0" borderId="23" xfId="1" applyFont="1" applyBorder="1" applyAlignment="1">
      <alignment horizontal="center" vertical="center" wrapText="1"/>
    </xf>
    <xf numFmtId="0" fontId="0" fillId="0" borderId="10" xfId="0" applyBorder="1">
      <alignment vertical="center"/>
    </xf>
    <xf numFmtId="38" fontId="15" fillId="0" borderId="26" xfId="1" applyFont="1" applyBorder="1" applyAlignment="1">
      <alignment vertical="center" wrapText="1"/>
    </xf>
    <xf numFmtId="38" fontId="12" fillId="0" borderId="26" xfId="1" applyFont="1" applyBorder="1" applyAlignment="1">
      <alignment vertical="center" wrapText="1"/>
    </xf>
    <xf numFmtId="38" fontId="15" fillId="0" borderId="58" xfId="1" applyFont="1" applyBorder="1" applyAlignment="1">
      <alignment vertical="center" wrapText="1"/>
    </xf>
    <xf numFmtId="38" fontId="15" fillId="0" borderId="22" xfId="1" applyFont="1" applyBorder="1" applyAlignment="1">
      <alignment vertical="center" wrapText="1"/>
    </xf>
    <xf numFmtId="38" fontId="12" fillId="0" borderId="58" xfId="1" applyFont="1" applyBorder="1" applyAlignment="1">
      <alignment vertical="center" wrapText="1"/>
    </xf>
    <xf numFmtId="38" fontId="12" fillId="0" borderId="22" xfId="1" applyFont="1" applyBorder="1" applyAlignment="1">
      <alignment vertical="center" wrapText="1"/>
    </xf>
    <xf numFmtId="38" fontId="4" fillId="0" borderId="118" xfId="1" applyFont="1" applyBorder="1" applyAlignment="1">
      <alignment vertical="center" wrapText="1"/>
    </xf>
    <xf numFmtId="38" fontId="4" fillId="0" borderId="80" xfId="1" applyFont="1" applyBorder="1" applyAlignment="1">
      <alignment vertical="center" wrapText="1"/>
    </xf>
    <xf numFmtId="38" fontId="4" fillId="0" borderId="119" xfId="1" applyFont="1" applyBorder="1" applyAlignment="1">
      <alignment vertical="center" wrapText="1"/>
    </xf>
    <xf numFmtId="0" fontId="0" fillId="0" borderId="26" xfId="0" applyBorder="1">
      <alignment vertical="center"/>
    </xf>
    <xf numFmtId="38" fontId="34" fillId="0" borderId="55" xfId="1" applyFont="1" applyBorder="1" applyAlignment="1"/>
    <xf numFmtId="38" fontId="34" fillId="0" borderId="0" xfId="1" applyFont="1" applyBorder="1" applyAlignment="1">
      <alignment vertical="center"/>
    </xf>
    <xf numFmtId="0" fontId="35" fillId="0" borderId="0" xfId="4" applyFont="1"/>
    <xf numFmtId="0" fontId="36" fillId="0" borderId="0" xfId="0" applyFont="1">
      <alignment vertical="center"/>
    </xf>
    <xf numFmtId="0" fontId="36" fillId="0" borderId="0" xfId="4" applyFont="1"/>
    <xf numFmtId="49" fontId="36" fillId="0" borderId="0" xfId="0" applyNumberFormat="1" applyFont="1">
      <alignment vertical="center"/>
    </xf>
    <xf numFmtId="0" fontId="5" fillId="0" borderId="15" xfId="0" applyFont="1" applyBorder="1" applyAlignment="1">
      <alignment vertical="center" wrapText="1" shrinkToFit="1"/>
    </xf>
    <xf numFmtId="38" fontId="12" fillId="0" borderId="120" xfId="1" applyFont="1" applyBorder="1" applyAlignment="1">
      <alignment vertical="center" wrapText="1"/>
    </xf>
    <xf numFmtId="38" fontId="4" fillId="0" borderId="120" xfId="1" applyFont="1" applyBorder="1" applyAlignment="1">
      <alignment vertical="center" wrapText="1"/>
    </xf>
    <xf numFmtId="38" fontId="0" fillId="0" borderId="26" xfId="1" applyFont="1" applyBorder="1" applyAlignment="1">
      <alignment vertical="center"/>
    </xf>
    <xf numFmtId="38" fontId="0" fillId="0" borderId="121" xfId="1" applyFont="1" applyBorder="1" applyAlignment="1">
      <alignment vertical="center"/>
    </xf>
    <xf numFmtId="38" fontId="0" fillId="0" borderId="60" xfId="1" applyFont="1" applyBorder="1" applyAlignment="1">
      <alignment vertical="center"/>
    </xf>
    <xf numFmtId="38" fontId="0" fillId="0" borderId="22" xfId="1" applyFont="1" applyBorder="1" applyAlignment="1">
      <alignment vertical="center"/>
    </xf>
    <xf numFmtId="38" fontId="0" fillId="0" borderId="122" xfId="1" applyFont="1" applyBorder="1" applyAlignment="1">
      <alignment vertical="center"/>
    </xf>
    <xf numFmtId="176" fontId="4" fillId="4" borderId="23" xfId="1" applyNumberFormat="1" applyFont="1" applyFill="1" applyBorder="1" applyAlignment="1">
      <alignment vertical="center" shrinkToFit="1"/>
    </xf>
    <xf numFmtId="0" fontId="2" fillId="4" borderId="29" xfId="0" applyFont="1" applyFill="1" applyBorder="1" applyAlignment="1">
      <alignment horizontal="center" vertical="center"/>
    </xf>
    <xf numFmtId="0" fontId="20" fillId="0" borderId="0" xfId="0" applyFont="1">
      <alignment vertical="center"/>
    </xf>
    <xf numFmtId="0" fontId="1" fillId="0" borderId="0" xfId="4" applyFont="1"/>
    <xf numFmtId="0" fontId="4" fillId="0" borderId="18" xfId="0" applyFont="1" applyBorder="1" applyAlignment="1">
      <alignment horizontal="center" vertical="center" shrinkToFit="1"/>
    </xf>
    <xf numFmtId="176" fontId="4" fillId="0" borderId="0" xfId="1" applyNumberFormat="1" applyFont="1" applyFill="1" applyBorder="1" applyAlignment="1" applyProtection="1">
      <alignment vertical="center" shrinkToFit="1"/>
    </xf>
    <xf numFmtId="38" fontId="4" fillId="0" borderId="0" xfId="1" applyFont="1" applyAlignment="1" applyProtection="1">
      <alignment vertical="center" wrapText="1"/>
    </xf>
    <xf numFmtId="0" fontId="1" fillId="0" borderId="0" xfId="2"/>
    <xf numFmtId="0" fontId="0" fillId="0" borderId="0" xfId="0" applyAlignment="1">
      <alignment horizontal="left" vertical="center" wrapText="1" indent="2"/>
    </xf>
    <xf numFmtId="0" fontId="37" fillId="0" borderId="0" xfId="4" applyFont="1" applyProtection="1">
      <protection hidden="1"/>
    </xf>
    <xf numFmtId="0" fontId="38" fillId="0" borderId="0" xfId="4" applyFont="1"/>
    <xf numFmtId="0" fontId="37" fillId="0" borderId="0" xfId="4" applyFont="1"/>
    <xf numFmtId="0" fontId="39" fillId="0" borderId="0" xfId="4" applyFont="1"/>
    <xf numFmtId="0" fontId="40" fillId="0" borderId="0" xfId="4" applyFont="1"/>
    <xf numFmtId="0" fontId="41" fillId="0" borderId="0" xfId="4" applyFont="1"/>
    <xf numFmtId="0" fontId="42" fillId="0" borderId="0" xfId="4" applyFont="1"/>
    <xf numFmtId="0" fontId="43" fillId="0" borderId="0" xfId="4" applyFont="1"/>
    <xf numFmtId="0" fontId="43" fillId="0" borderId="0" xfId="2" applyFont="1"/>
    <xf numFmtId="0" fontId="4" fillId="0" borderId="14" xfId="4" applyFont="1" applyBorder="1" applyAlignment="1" applyProtection="1">
      <alignment vertical="center"/>
      <protection locked="0"/>
    </xf>
    <xf numFmtId="0" fontId="1" fillId="0" borderId="14" xfId="0" applyFont="1" applyBorder="1" applyAlignment="1">
      <alignment vertical="center" shrinkToFit="1"/>
    </xf>
    <xf numFmtId="0" fontId="4" fillId="0" borderId="14" xfId="0" applyFont="1" applyBorder="1" applyAlignment="1">
      <alignment horizontal="center" vertical="center" shrinkToFit="1"/>
    </xf>
    <xf numFmtId="0" fontId="4" fillId="0" borderId="15" xfId="0" applyFont="1" applyBorder="1" applyAlignment="1">
      <alignment horizontal="center" vertical="center" shrinkToFit="1"/>
    </xf>
    <xf numFmtId="0" fontId="4" fillId="0" borderId="61" xfId="4" applyFont="1" applyBorder="1" applyAlignment="1">
      <alignment horizontal="distributed" vertical="center"/>
    </xf>
    <xf numFmtId="0" fontId="4" fillId="0" borderId="84" xfId="4" applyFont="1" applyBorder="1" applyAlignment="1">
      <alignment horizontal="distributed" vertical="center"/>
    </xf>
    <xf numFmtId="0" fontId="4" fillId="0" borderId="1" xfId="0" applyFont="1" applyBorder="1" applyAlignment="1" applyProtection="1">
      <alignment horizontal="center" vertical="center" wrapText="1"/>
      <protection locked="0"/>
    </xf>
    <xf numFmtId="0" fontId="4" fillId="0" borderId="1" xfId="4" applyFont="1" applyBorder="1" applyAlignment="1" applyProtection="1">
      <alignment horizontal="left" vertical="center" wrapText="1"/>
      <protection locked="0"/>
    </xf>
    <xf numFmtId="0" fontId="4" fillId="0" borderId="1" xfId="0" applyFont="1" applyBorder="1" applyAlignment="1" applyProtection="1">
      <alignment horizontal="left" vertical="center" wrapText="1"/>
      <protection locked="0"/>
    </xf>
    <xf numFmtId="0" fontId="4" fillId="0" borderId="16" xfId="0" applyFont="1" applyBorder="1" applyAlignment="1" applyProtection="1">
      <alignment horizontal="left" vertical="center" wrapText="1"/>
      <protection locked="0"/>
    </xf>
    <xf numFmtId="0" fontId="4" fillId="0" borderId="85" xfId="4" applyFont="1" applyBorder="1" applyAlignment="1">
      <alignment horizontal="distributed" vertical="center"/>
    </xf>
    <xf numFmtId="38" fontId="1" fillId="0" borderId="0" xfId="1" applyFont="1" applyFill="1" applyBorder="1" applyAlignment="1">
      <alignment vertical="center"/>
    </xf>
    <xf numFmtId="0" fontId="0" fillId="0" borderId="14" xfId="0" applyBorder="1" applyAlignment="1">
      <alignment vertical="center" shrinkToFit="1"/>
    </xf>
    <xf numFmtId="0" fontId="0" fillId="0" borderId="14" xfId="0" applyBorder="1" applyAlignment="1">
      <alignment horizontal="center" vertical="center" shrinkToFit="1"/>
    </xf>
    <xf numFmtId="0" fontId="4" fillId="0" borderId="23" xfId="4" applyFont="1" applyBorder="1" applyAlignment="1">
      <alignment horizontal="center" vertical="center"/>
    </xf>
    <xf numFmtId="0" fontId="4" fillId="0" borderId="15" xfId="0" applyFont="1" applyBorder="1" applyAlignment="1">
      <alignment vertical="center" wrapText="1"/>
    </xf>
    <xf numFmtId="0" fontId="4" fillId="0" borderId="82" xfId="4" applyFont="1" applyBorder="1" applyAlignment="1">
      <alignment horizontal="distributed" vertical="center"/>
    </xf>
    <xf numFmtId="0" fontId="4" fillId="0" borderId="16" xfId="0" applyFont="1" applyBorder="1" applyAlignment="1">
      <alignment vertical="center" wrapText="1"/>
    </xf>
    <xf numFmtId="0" fontId="4" fillId="0" borderId="14" xfId="0" applyFont="1" applyBorder="1" applyAlignment="1">
      <alignment horizontal="left" vertical="center"/>
    </xf>
    <xf numFmtId="0" fontId="4" fillId="0" borderId="15" xfId="0" applyFont="1" applyBorder="1" applyAlignment="1">
      <alignment horizontal="left" vertical="center" wrapText="1"/>
    </xf>
    <xf numFmtId="0" fontId="4" fillId="0" borderId="17" xfId="4" applyFont="1" applyBorder="1" applyAlignment="1">
      <alignment horizontal="distributed" vertical="center"/>
    </xf>
    <xf numFmtId="0" fontId="4" fillId="0" borderId="1" xfId="0" applyFont="1" applyBorder="1" applyAlignment="1">
      <alignment horizontal="center" vertical="center" wrapText="1"/>
    </xf>
    <xf numFmtId="0" fontId="4" fillId="0" borderId="1" xfId="4" applyFont="1" applyBorder="1" applyAlignment="1">
      <alignment horizontal="left" vertical="center" wrapText="1"/>
    </xf>
    <xf numFmtId="0" fontId="4" fillId="0" borderId="1" xfId="0" applyFont="1" applyBorder="1" applyAlignment="1">
      <alignment horizontal="left" vertical="center" wrapText="1"/>
    </xf>
    <xf numFmtId="0" fontId="4" fillId="0" borderId="16" xfId="0" applyFont="1" applyBorder="1" applyAlignment="1">
      <alignment horizontal="left" vertical="center" wrapText="1"/>
    </xf>
    <xf numFmtId="0" fontId="4" fillId="0" borderId="13" xfId="4" applyFont="1" applyBorder="1" applyAlignment="1">
      <alignment horizontal="distributed" vertical="center"/>
    </xf>
    <xf numFmtId="0" fontId="4" fillId="0" borderId="18" xfId="4" applyFont="1" applyBorder="1" applyAlignment="1">
      <alignment horizontal="distributed" vertical="center"/>
    </xf>
    <xf numFmtId="0" fontId="4" fillId="0" borderId="23" xfId="4" applyFont="1" applyBorder="1" applyAlignment="1">
      <alignment horizontal="distributed" vertical="center"/>
    </xf>
    <xf numFmtId="0" fontId="4" fillId="0" borderId="15" xfId="0" applyFont="1" applyBorder="1">
      <alignment vertical="center"/>
    </xf>
    <xf numFmtId="182" fontId="6" fillId="0" borderId="64" xfId="1" applyNumberFormat="1" applyFont="1" applyFill="1" applyBorder="1" applyAlignment="1">
      <alignment horizontal="right" vertical="center" shrinkToFit="1"/>
    </xf>
    <xf numFmtId="182" fontId="6" fillId="0" borderId="65" xfId="1" applyNumberFormat="1" applyFont="1" applyFill="1" applyBorder="1" applyAlignment="1">
      <alignment horizontal="right" vertical="center" shrinkToFit="1"/>
    </xf>
    <xf numFmtId="182" fontId="6" fillId="0" borderId="81" xfId="1" applyNumberFormat="1" applyFont="1" applyFill="1" applyBorder="1" applyAlignment="1">
      <alignment horizontal="right" vertical="center" shrinkToFit="1"/>
    </xf>
    <xf numFmtId="182" fontId="6" fillId="0" borderId="64" xfId="1" applyNumberFormat="1" applyFont="1" applyBorder="1" applyAlignment="1">
      <alignment horizontal="right" vertical="center" shrinkToFit="1"/>
    </xf>
    <xf numFmtId="182" fontId="6" fillId="0" borderId="65" xfId="1" applyNumberFormat="1" applyFont="1" applyBorder="1" applyAlignment="1">
      <alignment horizontal="right" vertical="center" shrinkToFit="1"/>
    </xf>
    <xf numFmtId="182" fontId="6" fillId="0" borderId="81" xfId="1" applyNumberFormat="1" applyFont="1" applyBorder="1" applyAlignment="1">
      <alignment horizontal="right" vertical="center" shrinkToFit="1"/>
    </xf>
    <xf numFmtId="182" fontId="6" fillId="0" borderId="40" xfId="1" applyNumberFormat="1" applyFont="1" applyBorder="1" applyAlignment="1">
      <alignment horizontal="right" vertical="center" shrinkToFit="1"/>
    </xf>
    <xf numFmtId="182" fontId="6" fillId="0" borderId="41" xfId="1" applyNumberFormat="1" applyFont="1" applyBorder="1" applyAlignment="1">
      <alignment horizontal="right" vertical="center" shrinkToFit="1"/>
    </xf>
    <xf numFmtId="182" fontId="6" fillId="0" borderId="42" xfId="1" applyNumberFormat="1" applyFont="1" applyBorder="1" applyAlignment="1">
      <alignment horizontal="right" vertical="center" shrinkToFit="1"/>
    </xf>
    <xf numFmtId="182" fontId="6" fillId="0" borderId="66" xfId="1" applyNumberFormat="1" applyFont="1" applyBorder="1" applyAlignment="1">
      <alignment horizontal="right" vertical="center" shrinkToFit="1"/>
    </xf>
    <xf numFmtId="182" fontId="6" fillId="0" borderId="67" xfId="1" applyNumberFormat="1" applyFont="1" applyBorder="1" applyAlignment="1">
      <alignment horizontal="right" vertical="center" shrinkToFit="1"/>
    </xf>
    <xf numFmtId="182" fontId="6" fillId="0" borderId="117" xfId="1" applyNumberFormat="1" applyFont="1" applyBorder="1" applyAlignment="1">
      <alignment horizontal="right" vertical="center" shrinkToFit="1"/>
    </xf>
    <xf numFmtId="182" fontId="6" fillId="5" borderId="123" xfId="1" applyNumberFormat="1" applyFont="1" applyFill="1" applyBorder="1" applyAlignment="1">
      <alignment vertical="center" shrinkToFit="1"/>
    </xf>
    <xf numFmtId="182" fontId="6" fillId="5" borderId="124" xfId="1" applyNumberFormat="1" applyFont="1" applyFill="1" applyBorder="1" applyAlignment="1">
      <alignment vertical="center" shrinkToFit="1"/>
    </xf>
    <xf numFmtId="182" fontId="6" fillId="5" borderId="125" xfId="1" applyNumberFormat="1" applyFont="1" applyFill="1" applyBorder="1" applyAlignment="1">
      <alignment vertical="center" shrinkToFit="1"/>
    </xf>
    <xf numFmtId="182" fontId="6" fillId="0" borderId="111" xfId="1" applyNumberFormat="1" applyFont="1" applyBorder="1" applyAlignment="1">
      <alignment vertical="center" shrinkToFit="1"/>
    </xf>
    <xf numFmtId="182" fontId="6" fillId="0" borderId="112" xfId="1" applyNumberFormat="1" applyFont="1" applyBorder="1" applyAlignment="1">
      <alignment vertical="center" shrinkToFit="1"/>
    </xf>
    <xf numFmtId="182" fontId="6" fillId="0" borderId="91" xfId="1" applyNumberFormat="1" applyFont="1" applyBorder="1" applyAlignment="1">
      <alignment vertical="center" shrinkToFit="1"/>
    </xf>
    <xf numFmtId="182" fontId="6" fillId="0" borderId="77" xfId="1" applyNumberFormat="1" applyFont="1" applyFill="1" applyBorder="1" applyAlignment="1">
      <alignment vertical="center" shrinkToFit="1"/>
    </xf>
    <xf numFmtId="182" fontId="6" fillId="0" borderId="78" xfId="1" applyNumberFormat="1" applyFont="1" applyFill="1" applyBorder="1" applyAlignment="1">
      <alignment vertical="center" shrinkToFit="1"/>
    </xf>
    <xf numFmtId="182" fontId="6" fillId="0" borderId="79" xfId="1" applyNumberFormat="1" applyFont="1" applyFill="1" applyBorder="1" applyAlignment="1">
      <alignment vertical="center" shrinkToFit="1"/>
    </xf>
    <xf numFmtId="182" fontId="6" fillId="0" borderId="64" xfId="1" applyNumberFormat="1" applyFont="1" applyFill="1" applyBorder="1" applyAlignment="1">
      <alignment vertical="center" shrinkToFit="1"/>
    </xf>
    <xf numFmtId="182" fontId="6" fillId="0" borderId="65" xfId="1" applyNumberFormat="1" applyFont="1" applyFill="1" applyBorder="1" applyAlignment="1">
      <alignment vertical="center" shrinkToFit="1"/>
    </xf>
    <xf numFmtId="182" fontId="6" fillId="0" borderId="81" xfId="1" applyNumberFormat="1" applyFont="1" applyFill="1" applyBorder="1" applyAlignment="1">
      <alignment vertical="center" shrinkToFit="1"/>
    </xf>
    <xf numFmtId="182" fontId="6" fillId="0" borderId="94" xfId="1" applyNumberFormat="1" applyFont="1" applyBorder="1" applyAlignment="1">
      <alignment vertical="center" shrinkToFit="1"/>
    </xf>
    <xf numFmtId="182" fontId="6" fillId="0" borderId="95" xfId="1" applyNumberFormat="1" applyFont="1" applyBorder="1" applyAlignment="1">
      <alignment vertical="center" shrinkToFit="1"/>
    </xf>
    <xf numFmtId="182" fontId="6" fillId="0" borderId="96" xfId="1" applyNumberFormat="1" applyFont="1" applyBorder="1" applyAlignment="1">
      <alignment vertical="center" shrinkToFit="1"/>
    </xf>
    <xf numFmtId="182" fontId="6" fillId="0" borderId="99" xfId="1" applyNumberFormat="1" applyFont="1" applyBorder="1" applyAlignment="1">
      <alignment vertical="center" shrinkToFit="1"/>
    </xf>
    <xf numFmtId="182" fontId="6" fillId="0" borderId="100" xfId="1" applyNumberFormat="1" applyFont="1" applyBorder="1" applyAlignment="1">
      <alignment vertical="center" shrinkToFit="1"/>
    </xf>
    <xf numFmtId="182" fontId="6" fillId="0" borderId="101" xfId="1" applyNumberFormat="1" applyFont="1" applyBorder="1" applyAlignment="1">
      <alignment vertical="center" shrinkToFit="1"/>
    </xf>
    <xf numFmtId="182" fontId="6" fillId="0" borderId="43" xfId="1" applyNumberFormat="1" applyFont="1" applyBorder="1" applyAlignment="1">
      <alignment vertical="center" shrinkToFit="1"/>
    </xf>
    <xf numFmtId="182" fontId="6" fillId="0" borderId="44" xfId="1" applyNumberFormat="1" applyFont="1" applyBorder="1" applyAlignment="1">
      <alignment vertical="center" shrinkToFit="1"/>
    </xf>
    <xf numFmtId="182" fontId="6" fillId="0" borderId="45" xfId="1" applyNumberFormat="1" applyFont="1" applyBorder="1" applyAlignment="1">
      <alignment vertical="center" shrinkToFit="1"/>
    </xf>
    <xf numFmtId="182" fontId="6" fillId="5" borderId="37" xfId="1" applyNumberFormat="1" applyFont="1" applyFill="1" applyBorder="1" applyAlignment="1">
      <alignment vertical="center" shrinkToFit="1"/>
    </xf>
    <xf numFmtId="182" fontId="6" fillId="5" borderId="38" xfId="1" applyNumberFormat="1" applyFont="1" applyFill="1" applyBorder="1" applyAlignment="1">
      <alignment vertical="center" shrinkToFit="1"/>
    </xf>
    <xf numFmtId="182" fontId="6" fillId="5" borderId="39" xfId="1" applyNumberFormat="1" applyFont="1" applyFill="1" applyBorder="1" applyAlignment="1">
      <alignment vertical="center" shrinkToFit="1"/>
    </xf>
    <xf numFmtId="182" fontId="6" fillId="0" borderId="86" xfId="1" applyNumberFormat="1" applyFont="1" applyBorder="1" applyAlignment="1">
      <alignment vertical="center" shrinkToFit="1"/>
    </xf>
    <xf numFmtId="182" fontId="6" fillId="0" borderId="87" xfId="1" applyNumberFormat="1" applyFont="1" applyBorder="1" applyAlignment="1">
      <alignment vertical="center" shrinkToFit="1"/>
    </xf>
    <xf numFmtId="182" fontId="6" fillId="0" borderId="88" xfId="1" applyNumberFormat="1" applyFont="1" applyBorder="1" applyAlignment="1">
      <alignment vertical="center" shrinkToFit="1"/>
    </xf>
    <xf numFmtId="182" fontId="6" fillId="5" borderId="64" xfId="1" applyNumberFormat="1" applyFont="1" applyFill="1" applyBorder="1" applyAlignment="1">
      <alignment vertical="center" shrinkToFit="1"/>
    </xf>
    <xf numFmtId="182" fontId="6" fillId="5" borderId="65" xfId="1" applyNumberFormat="1" applyFont="1" applyFill="1" applyBorder="1" applyAlignment="1">
      <alignment vertical="center" shrinkToFit="1"/>
    </xf>
    <xf numFmtId="182" fontId="6" fillId="5" borderId="81" xfId="1" applyNumberFormat="1" applyFont="1" applyFill="1" applyBorder="1" applyAlignment="1">
      <alignment vertical="center" shrinkToFit="1"/>
    </xf>
    <xf numFmtId="182" fontId="6" fillId="0" borderId="40" xfId="1" applyNumberFormat="1" applyFont="1" applyBorder="1" applyAlignment="1">
      <alignment vertical="center" shrinkToFit="1"/>
    </xf>
    <xf numFmtId="182" fontId="6" fillId="0" borderId="41" xfId="1" applyNumberFormat="1" applyFont="1" applyBorder="1" applyAlignment="1">
      <alignment vertical="center" shrinkToFit="1"/>
    </xf>
    <xf numFmtId="182" fontId="6" fillId="0" borderId="42" xfId="1" applyNumberFormat="1" applyFont="1" applyBorder="1" applyAlignment="1">
      <alignment vertical="center" shrinkToFit="1"/>
    </xf>
    <xf numFmtId="182" fontId="6" fillId="0" borderId="111" xfId="1" applyNumberFormat="1" applyFont="1" applyFill="1" applyBorder="1" applyAlignment="1">
      <alignment vertical="center" shrinkToFit="1"/>
    </xf>
    <xf numFmtId="182" fontId="6" fillId="0" borderId="112" xfId="1" applyNumberFormat="1" applyFont="1" applyFill="1" applyBorder="1" applyAlignment="1">
      <alignment vertical="center" shrinkToFit="1"/>
    </xf>
    <xf numFmtId="182" fontId="6" fillId="0" borderId="91" xfId="1" applyNumberFormat="1" applyFont="1" applyFill="1" applyBorder="1" applyAlignment="1">
      <alignment vertical="center" shrinkToFit="1"/>
    </xf>
    <xf numFmtId="182" fontId="6" fillId="5" borderId="108" xfId="1" applyNumberFormat="1" applyFont="1" applyFill="1" applyBorder="1" applyAlignment="1">
      <alignment vertical="center" shrinkToFit="1"/>
    </xf>
    <xf numFmtId="182" fontId="6" fillId="5" borderId="109" xfId="1" applyNumberFormat="1" applyFont="1" applyFill="1" applyBorder="1" applyAlignment="1">
      <alignment vertical="center" shrinkToFit="1"/>
    </xf>
    <xf numFmtId="182" fontId="6" fillId="5" borderId="110" xfId="1" applyNumberFormat="1" applyFont="1" applyFill="1" applyBorder="1" applyAlignment="1">
      <alignment vertical="center" shrinkToFit="1"/>
    </xf>
    <xf numFmtId="182" fontId="6" fillId="0" borderId="108" xfId="1" applyNumberFormat="1" applyFont="1" applyFill="1" applyBorder="1" applyAlignment="1">
      <alignment vertical="center" shrinkToFit="1"/>
    </xf>
    <xf numFmtId="182" fontId="6" fillId="0" borderId="109" xfId="1" applyNumberFormat="1" applyFont="1" applyFill="1" applyBorder="1" applyAlignment="1">
      <alignment vertical="center" shrinkToFit="1"/>
    </xf>
    <xf numFmtId="182" fontId="6" fillId="0" borderId="110" xfId="1" applyNumberFormat="1" applyFont="1" applyFill="1" applyBorder="1" applyAlignment="1">
      <alignment vertical="center" shrinkToFit="1"/>
    </xf>
    <xf numFmtId="182" fontId="6" fillId="0" borderId="37" xfId="1" applyNumberFormat="1" applyFont="1" applyBorder="1" applyAlignment="1">
      <alignment vertical="center" shrinkToFit="1"/>
    </xf>
    <xf numFmtId="182" fontId="6" fillId="0" borderId="38" xfId="1" applyNumberFormat="1" applyFont="1" applyBorder="1" applyAlignment="1">
      <alignment vertical="center" shrinkToFit="1"/>
    </xf>
    <xf numFmtId="182" fontId="6" fillId="0" borderId="39" xfId="1" applyNumberFormat="1" applyFont="1" applyBorder="1" applyAlignment="1">
      <alignment vertical="center" shrinkToFit="1"/>
    </xf>
    <xf numFmtId="182" fontId="6" fillId="0" borderId="77" xfId="1" applyNumberFormat="1" applyFont="1" applyBorder="1" applyAlignment="1">
      <alignment vertical="center" shrinkToFit="1"/>
    </xf>
    <xf numFmtId="182" fontId="6" fillId="0" borderId="78" xfId="1" applyNumberFormat="1" applyFont="1" applyBorder="1" applyAlignment="1">
      <alignment vertical="center" shrinkToFit="1"/>
    </xf>
    <xf numFmtId="182" fontId="6" fillId="0" borderId="79" xfId="1" applyNumberFormat="1" applyFont="1" applyBorder="1" applyAlignment="1">
      <alignment vertical="center" shrinkToFit="1"/>
    </xf>
    <xf numFmtId="182" fontId="6" fillId="0" borderId="73" xfId="1" applyNumberFormat="1" applyFont="1" applyBorder="1" applyAlignment="1">
      <alignment vertical="center" shrinkToFit="1"/>
    </xf>
    <xf numFmtId="182" fontId="6" fillId="0" borderId="74" xfId="1" applyNumberFormat="1" applyFont="1" applyBorder="1" applyAlignment="1">
      <alignment vertical="center" shrinkToFit="1"/>
    </xf>
    <xf numFmtId="182" fontId="6" fillId="0" borderId="75" xfId="1" applyNumberFormat="1" applyFont="1" applyBorder="1" applyAlignment="1">
      <alignment vertical="center" shrinkToFit="1"/>
    </xf>
    <xf numFmtId="0" fontId="4" fillId="0" borderId="15" xfId="4" applyFont="1" applyBorder="1" applyAlignment="1">
      <alignment vertical="center" wrapText="1"/>
    </xf>
    <xf numFmtId="177" fontId="4" fillId="4" borderId="23" xfId="1" applyNumberFormat="1" applyFont="1" applyFill="1" applyBorder="1" applyAlignment="1">
      <alignment horizontal="right" vertical="center"/>
    </xf>
    <xf numFmtId="0" fontId="5" fillId="0" borderId="71" xfId="0" applyFont="1" applyBorder="1" applyAlignment="1">
      <alignment vertical="center" shrinkToFit="1"/>
    </xf>
    <xf numFmtId="0" fontId="5" fillId="0" borderId="14" xfId="0" applyFont="1" applyBorder="1" applyAlignment="1">
      <alignment vertical="center" shrinkToFit="1"/>
    </xf>
    <xf numFmtId="0" fontId="5" fillId="0" borderId="15" xfId="0" applyFont="1" applyBorder="1" applyAlignment="1">
      <alignment vertical="center" shrinkToFit="1"/>
    </xf>
    <xf numFmtId="0" fontId="5" fillId="0" borderId="114" xfId="0" applyFont="1" applyBorder="1" applyAlignment="1">
      <alignment vertical="center" shrinkToFit="1"/>
    </xf>
    <xf numFmtId="0" fontId="5" fillId="0" borderId="76" xfId="0" applyFont="1" applyBorder="1" applyAlignment="1">
      <alignment vertical="center" shrinkToFit="1"/>
    </xf>
    <xf numFmtId="0" fontId="5" fillId="0" borderId="1" xfId="0" applyFont="1" applyBorder="1" applyAlignment="1">
      <alignment vertical="center" shrinkToFit="1"/>
    </xf>
    <xf numFmtId="0" fontId="5" fillId="0" borderId="83" xfId="0" applyFont="1" applyBorder="1" applyAlignment="1">
      <alignment vertical="center" shrinkToFit="1"/>
    </xf>
    <xf numFmtId="0" fontId="5" fillId="0" borderId="13" xfId="0" applyFont="1" applyBorder="1" applyAlignment="1">
      <alignment vertical="center" shrinkToFit="1"/>
    </xf>
    <xf numFmtId="0" fontId="48" fillId="0" borderId="0" xfId="4" applyFont="1"/>
    <xf numFmtId="0" fontId="1" fillId="0" borderId="1" xfId="0" applyFont="1" applyBorder="1">
      <alignment vertical="center"/>
    </xf>
    <xf numFmtId="0" fontId="1" fillId="0" borderId="13" xfId="0" applyFont="1" applyBorder="1" applyAlignment="1">
      <alignment vertical="center" shrinkToFit="1"/>
    </xf>
    <xf numFmtId="0" fontId="1" fillId="0" borderId="14" xfId="0" applyFont="1" applyBorder="1" applyAlignment="1">
      <alignment horizontal="center" vertical="center" shrinkToFit="1"/>
    </xf>
    <xf numFmtId="0" fontId="4" fillId="0" borderId="14" xfId="0" applyFont="1" applyBorder="1" applyAlignment="1" applyProtection="1">
      <alignment horizontal="left" vertical="center"/>
      <protection locked="0"/>
    </xf>
    <xf numFmtId="0" fontId="4" fillId="0" borderId="15" xfId="0" applyFont="1" applyBorder="1" applyAlignment="1" applyProtection="1">
      <alignment horizontal="left" vertical="center" wrapText="1"/>
      <protection locked="0"/>
    </xf>
    <xf numFmtId="0" fontId="1" fillId="0" borderId="15" xfId="0" applyFont="1" applyBorder="1" applyAlignment="1">
      <alignment vertical="center" wrapText="1"/>
    </xf>
    <xf numFmtId="0" fontId="1" fillId="0" borderId="84" xfId="4" applyFont="1" applyBorder="1" applyAlignment="1">
      <alignment horizontal="center" vertical="center"/>
    </xf>
    <xf numFmtId="0" fontId="1" fillId="0" borderId="108" xfId="4" applyFont="1" applyBorder="1" applyAlignment="1">
      <alignment horizontal="center" vertical="center"/>
    </xf>
    <xf numFmtId="0" fontId="1" fillId="0" borderId="1" xfId="4" applyFont="1" applyBorder="1" applyAlignment="1">
      <alignment vertical="center" wrapText="1"/>
    </xf>
    <xf numFmtId="0" fontId="1" fillId="0" borderId="1" xfId="0" applyFont="1" applyBorder="1" applyAlignment="1">
      <alignment vertical="center" wrapText="1"/>
    </xf>
    <xf numFmtId="0" fontId="1" fillId="0" borderId="61" xfId="4" applyFont="1" applyBorder="1" applyAlignment="1">
      <alignment vertical="top"/>
    </xf>
    <xf numFmtId="0" fontId="0" fillId="0" borderId="7" xfId="0" applyBorder="1" applyAlignment="1">
      <alignment horizontal="center" vertical="center" wrapText="1"/>
    </xf>
    <xf numFmtId="0" fontId="4" fillId="0" borderId="7" xfId="0" applyFont="1" applyBorder="1" applyAlignment="1">
      <alignment horizontal="center" vertical="center" wrapText="1"/>
    </xf>
    <xf numFmtId="0" fontId="4" fillId="0" borderId="107" xfId="0" applyFont="1" applyBorder="1" applyAlignment="1">
      <alignment horizontal="center" vertical="center" wrapText="1"/>
    </xf>
    <xf numFmtId="38" fontId="34" fillId="0" borderId="92" xfId="1" applyFont="1" applyBorder="1" applyAlignment="1">
      <alignment vertical="center" wrapText="1"/>
    </xf>
    <xf numFmtId="38" fontId="34" fillId="0" borderId="138" xfId="1" applyFont="1" applyBorder="1" applyAlignment="1">
      <alignment vertical="center" wrapText="1"/>
    </xf>
    <xf numFmtId="38" fontId="15" fillId="0" borderId="92" xfId="1" applyFont="1" applyBorder="1" applyAlignment="1">
      <alignment horizontal="left" vertical="center"/>
    </xf>
    <xf numFmtId="38" fontId="15" fillId="0" borderId="138" xfId="1" applyFont="1" applyBorder="1" applyAlignment="1">
      <alignment vertical="center"/>
    </xf>
    <xf numFmtId="38" fontId="2" fillId="0" borderId="0" xfId="1" applyFont="1" applyBorder="1" applyAlignment="1">
      <alignment vertical="center" textRotation="180" wrapText="1"/>
    </xf>
    <xf numFmtId="38" fontId="2" fillId="0" borderId="0" xfId="1" applyFont="1" applyAlignment="1">
      <alignment vertical="center" textRotation="180" wrapText="1"/>
    </xf>
    <xf numFmtId="0" fontId="49" fillId="0" borderId="0" xfId="0" applyFont="1">
      <alignment vertical="center"/>
    </xf>
    <xf numFmtId="38" fontId="49" fillId="0" borderId="0" xfId="0" applyNumberFormat="1" applyFont="1">
      <alignment vertical="center"/>
    </xf>
    <xf numFmtId="38" fontId="50" fillId="0" borderId="0" xfId="1" applyFont="1" applyAlignment="1">
      <alignment vertical="center"/>
    </xf>
    <xf numFmtId="0" fontId="4" fillId="0" borderId="23" xfId="0" applyFont="1" applyBorder="1" applyAlignment="1" applyProtection="1">
      <alignment horizontal="center" vertical="center" wrapText="1"/>
      <protection locked="0"/>
    </xf>
    <xf numFmtId="0" fontId="46" fillId="0" borderId="14" xfId="0" applyFont="1" applyBorder="1" applyAlignment="1">
      <alignment horizontal="center" vertical="center" wrapText="1"/>
    </xf>
    <xf numFmtId="0" fontId="1" fillId="0" borderId="15" xfId="0" applyFont="1" applyBorder="1" applyAlignment="1">
      <alignment horizontal="center" vertical="center" wrapText="1"/>
    </xf>
    <xf numFmtId="0" fontId="4" fillId="0" borderId="14" xfId="0" applyFont="1" applyBorder="1" applyAlignment="1" applyProtection="1">
      <alignment horizontal="center" vertical="center" wrapText="1"/>
      <protection locked="0"/>
    </xf>
    <xf numFmtId="0" fontId="46" fillId="0" borderId="14" xfId="0" applyFont="1" applyBorder="1">
      <alignment vertical="center"/>
    </xf>
    <xf numFmtId="181" fontId="4" fillId="7" borderId="162" xfId="4" applyNumberFormat="1" applyFont="1" applyFill="1" applyBorder="1" applyAlignment="1" applyProtection="1">
      <alignment horizontal="center" vertical="center" wrapText="1"/>
      <protection locked="0"/>
    </xf>
    <xf numFmtId="0" fontId="1" fillId="7" borderId="14" xfId="0" applyFont="1" applyFill="1" applyBorder="1" applyAlignment="1">
      <alignment horizontal="center" vertical="center" wrapText="1"/>
    </xf>
    <xf numFmtId="0" fontId="8" fillId="0" borderId="61" xfId="4" applyFont="1" applyBorder="1" applyAlignment="1">
      <alignment vertical="center" wrapText="1"/>
    </xf>
    <xf numFmtId="0" fontId="8" fillId="0" borderId="17" xfId="4" applyFont="1" applyBorder="1" applyAlignment="1">
      <alignment vertical="center" wrapText="1"/>
    </xf>
    <xf numFmtId="0" fontId="4" fillId="7" borderId="23" xfId="0" applyFont="1" applyFill="1" applyBorder="1" applyAlignment="1" applyProtection="1">
      <alignment horizontal="center" vertical="center" wrapText="1"/>
      <protection locked="0"/>
    </xf>
    <xf numFmtId="0" fontId="4" fillId="7" borderId="14" xfId="0" applyFont="1" applyFill="1" applyBorder="1" applyAlignment="1" applyProtection="1">
      <alignment horizontal="center" vertical="center" wrapText="1"/>
      <protection locked="0"/>
    </xf>
    <xf numFmtId="0" fontId="4" fillId="7" borderId="14" xfId="4" applyFont="1" applyFill="1" applyBorder="1" applyAlignment="1" applyProtection="1">
      <alignment horizontal="left" vertical="center" wrapText="1"/>
      <protection locked="0"/>
    </xf>
    <xf numFmtId="0" fontId="4" fillId="7" borderId="14" xfId="0" applyFont="1" applyFill="1" applyBorder="1" applyAlignment="1" applyProtection="1">
      <alignment horizontal="left" vertical="center" wrapText="1"/>
      <protection locked="0"/>
    </xf>
    <xf numFmtId="0" fontId="4" fillId="7" borderId="15" xfId="0" applyFont="1" applyFill="1" applyBorder="1" applyAlignment="1" applyProtection="1">
      <alignment horizontal="left" vertical="center" wrapText="1"/>
      <protection locked="0"/>
    </xf>
    <xf numFmtId="0" fontId="46" fillId="0" borderId="161" xfId="0" applyFont="1" applyBorder="1">
      <alignment vertical="center"/>
    </xf>
    <xf numFmtId="0" fontId="22" fillId="0" borderId="61" xfId="4" applyFont="1" applyBorder="1" applyAlignment="1">
      <alignment horizontal="center" vertical="top" wrapText="1"/>
    </xf>
    <xf numFmtId="0" fontId="22" fillId="0" borderId="0" xfId="4" applyFont="1" applyAlignment="1">
      <alignment horizontal="center" vertical="top" wrapText="1"/>
    </xf>
    <xf numFmtId="0" fontId="4" fillId="0" borderId="0" xfId="0" applyFont="1" applyAlignment="1">
      <alignment vertical="top" wrapText="1"/>
    </xf>
    <xf numFmtId="0" fontId="4" fillId="0" borderId="17" xfId="0" applyFont="1" applyBorder="1" applyAlignment="1">
      <alignment vertical="top" wrapText="1"/>
    </xf>
    <xf numFmtId="0" fontId="4" fillId="7" borderId="85" xfId="0" applyFont="1" applyFill="1" applyBorder="1" applyAlignment="1" applyProtection="1">
      <alignment horizontal="left" vertical="center" wrapText="1"/>
      <protection locked="0"/>
    </xf>
    <xf numFmtId="0" fontId="1" fillId="7" borderId="13" xfId="0" applyFont="1" applyFill="1" applyBorder="1" applyAlignment="1">
      <alignment horizontal="left" vertical="center"/>
    </xf>
    <xf numFmtId="0" fontId="1" fillId="7" borderId="18" xfId="0" applyFont="1" applyFill="1" applyBorder="1" applyAlignment="1">
      <alignment horizontal="left" vertical="center"/>
    </xf>
    <xf numFmtId="0" fontId="4" fillId="7" borderId="23" xfId="0" applyFont="1" applyFill="1" applyBorder="1" applyAlignment="1" applyProtection="1">
      <alignment horizontal="left" vertical="center" wrapText="1"/>
      <protection locked="0"/>
    </xf>
    <xf numFmtId="0" fontId="46" fillId="7" borderId="14" xfId="0" applyFont="1" applyFill="1" applyBorder="1" applyAlignment="1">
      <alignment horizontal="left" vertical="center"/>
    </xf>
    <xf numFmtId="0" fontId="46" fillId="7" borderId="15" xfId="0" applyFont="1" applyFill="1" applyBorder="1" applyAlignment="1">
      <alignment horizontal="left" vertical="center"/>
    </xf>
    <xf numFmtId="177" fontId="4" fillId="4" borderId="23" xfId="1" applyNumberFormat="1" applyFont="1" applyFill="1" applyBorder="1" applyAlignment="1">
      <alignment horizontal="right" vertical="center"/>
    </xf>
    <xf numFmtId="177" fontId="4" fillId="4" borderId="14" xfId="1" applyNumberFormat="1" applyFont="1" applyFill="1" applyBorder="1" applyAlignment="1">
      <alignment horizontal="right" vertical="center"/>
    </xf>
    <xf numFmtId="0" fontId="4" fillId="0" borderId="23" xfId="4" applyFont="1" applyBorder="1" applyAlignment="1">
      <alignment vertical="center" wrapText="1"/>
    </xf>
    <xf numFmtId="0" fontId="4" fillId="0" borderId="14" xfId="4" applyFont="1" applyBorder="1" applyAlignment="1">
      <alignment vertical="center" wrapText="1"/>
    </xf>
    <xf numFmtId="0" fontId="4" fillId="0" borderId="15" xfId="4" applyFont="1" applyBorder="1" applyAlignment="1">
      <alignment vertical="center" wrapText="1"/>
    </xf>
    <xf numFmtId="177" fontId="4" fillId="0" borderId="23" xfId="1" applyNumberFormat="1" applyFont="1" applyFill="1" applyBorder="1" applyAlignment="1">
      <alignment vertical="center" wrapText="1"/>
    </xf>
    <xf numFmtId="177" fontId="4" fillId="0" borderId="14" xfId="1" applyNumberFormat="1" applyFont="1" applyFill="1" applyBorder="1" applyAlignment="1">
      <alignment vertical="center" wrapText="1"/>
    </xf>
    <xf numFmtId="177" fontId="4" fillId="0" borderId="15" xfId="1" applyNumberFormat="1" applyFont="1" applyFill="1" applyBorder="1" applyAlignment="1">
      <alignment vertical="center" wrapText="1"/>
    </xf>
    <xf numFmtId="0" fontId="4" fillId="0" borderId="0" xfId="4" applyFont="1" applyAlignment="1">
      <alignment horizontal="center"/>
    </xf>
    <xf numFmtId="0" fontId="1" fillId="0" borderId="0" xfId="0" applyFont="1" applyAlignment="1">
      <alignment horizontal="center"/>
    </xf>
    <xf numFmtId="0" fontId="1" fillId="0" borderId="23" xfId="4" applyFont="1" applyBorder="1" applyAlignment="1">
      <alignment vertical="center" wrapText="1"/>
    </xf>
    <xf numFmtId="0" fontId="1" fillId="0" borderId="14" xfId="0" applyFont="1" applyBorder="1" applyAlignment="1">
      <alignment vertical="center" wrapText="1"/>
    </xf>
    <xf numFmtId="0" fontId="1" fillId="0" borderId="15" xfId="0" applyFont="1" applyBorder="1" applyAlignment="1">
      <alignment vertical="center" wrapText="1"/>
    </xf>
    <xf numFmtId="0" fontId="4" fillId="0" borderId="23" xfId="0" applyFont="1" applyBorder="1" applyAlignment="1">
      <alignment vertical="center" wrapText="1"/>
    </xf>
    <xf numFmtId="0" fontId="4" fillId="0" borderId="14" xfId="0" applyFont="1" applyBorder="1" applyAlignment="1">
      <alignment vertical="center" wrapText="1"/>
    </xf>
    <xf numFmtId="0" fontId="4" fillId="0" borderId="15" xfId="0" applyFont="1" applyBorder="1" applyAlignment="1">
      <alignment vertical="center" wrapText="1"/>
    </xf>
    <xf numFmtId="0" fontId="4" fillId="3" borderId="23" xfId="4" applyFont="1" applyFill="1" applyBorder="1" applyAlignment="1">
      <alignment horizontal="center" vertical="center" wrapText="1"/>
    </xf>
    <xf numFmtId="0" fontId="4" fillId="3" borderId="14" xfId="4" applyFont="1" applyFill="1" applyBorder="1" applyAlignment="1">
      <alignment horizontal="center" vertical="center" wrapText="1"/>
    </xf>
    <xf numFmtId="0" fontId="4" fillId="3" borderId="15" xfId="4" applyFont="1" applyFill="1" applyBorder="1" applyAlignment="1">
      <alignment horizontal="center" vertical="center" wrapText="1"/>
    </xf>
    <xf numFmtId="0" fontId="4" fillId="0" borderId="23" xfId="4" applyFont="1" applyBorder="1" applyAlignment="1">
      <alignment horizontal="center" vertical="center"/>
    </xf>
    <xf numFmtId="0" fontId="4" fillId="0" borderId="15" xfId="4" applyFont="1" applyBorder="1" applyAlignment="1">
      <alignment horizontal="center" vertical="center"/>
    </xf>
    <xf numFmtId="0" fontId="4" fillId="0" borderId="14" xfId="4" applyFont="1" applyBorder="1" applyAlignment="1">
      <alignment horizontal="center" vertical="center"/>
    </xf>
    <xf numFmtId="0" fontId="1" fillId="0" borderId="84" xfId="4" applyFont="1" applyBorder="1" applyAlignment="1">
      <alignment horizontal="center" vertical="center"/>
    </xf>
    <xf numFmtId="0" fontId="4" fillId="0" borderId="13" xfId="0" applyFont="1" applyBorder="1" applyAlignment="1">
      <alignment horizontal="center" vertical="center" shrinkToFit="1"/>
    </xf>
    <xf numFmtId="0" fontId="1" fillId="0" borderId="13" xfId="0" applyFont="1" applyBorder="1" applyAlignment="1">
      <alignment horizontal="center" vertical="center" shrinkToFit="1"/>
    </xf>
    <xf numFmtId="0" fontId="4" fillId="0" borderId="82" xfId="4" applyFont="1" applyBorder="1" applyAlignment="1">
      <alignment horizontal="distributed" vertical="center"/>
    </xf>
    <xf numFmtId="0" fontId="4" fillId="0" borderId="1" xfId="4" applyFont="1" applyBorder="1" applyAlignment="1">
      <alignment horizontal="distributed" vertical="center"/>
    </xf>
    <xf numFmtId="0" fontId="4" fillId="0" borderId="16" xfId="0" applyFont="1" applyBorder="1" applyAlignment="1">
      <alignment horizontal="distributed" vertical="center"/>
    </xf>
    <xf numFmtId="0" fontId="4" fillId="0" borderId="85" xfId="0" applyFont="1" applyBorder="1" applyAlignment="1">
      <alignment horizontal="distributed" vertical="center"/>
    </xf>
    <xf numFmtId="0" fontId="4" fillId="0" borderId="13" xfId="0" applyFont="1" applyBorder="1" applyAlignment="1">
      <alignment horizontal="distributed" vertical="center"/>
    </xf>
    <xf numFmtId="0" fontId="4" fillId="0" borderId="18" xfId="0" applyFont="1" applyBorder="1" applyAlignment="1">
      <alignment horizontal="distributed" vertical="center"/>
    </xf>
    <xf numFmtId="0" fontId="4" fillId="5" borderId="0" xfId="4" applyFont="1" applyFill="1" applyAlignment="1" applyProtection="1">
      <alignment horizontal="left" vertical="center" wrapText="1"/>
      <protection locked="0"/>
    </xf>
    <xf numFmtId="0" fontId="1" fillId="5" borderId="0" xfId="0" applyFont="1" applyFill="1" applyAlignment="1" applyProtection="1">
      <alignment horizontal="left" vertical="center" wrapText="1"/>
      <protection locked="0"/>
    </xf>
    <xf numFmtId="0" fontId="1" fillId="5" borderId="34" xfId="0" applyFont="1" applyFill="1" applyBorder="1" applyAlignment="1" applyProtection="1">
      <alignment horizontal="left" vertical="center" wrapText="1"/>
      <protection locked="0"/>
    </xf>
    <xf numFmtId="0" fontId="5" fillId="0" borderId="33" xfId="4" applyFont="1" applyBorder="1" applyAlignment="1">
      <alignment horizontal="center" vertical="center" wrapText="1"/>
    </xf>
    <xf numFmtId="0" fontId="1" fillId="0" borderId="0" xfId="0" applyFont="1" applyAlignment="1">
      <alignment horizontal="center" vertical="center" wrapText="1"/>
    </xf>
    <xf numFmtId="0" fontId="1" fillId="0" borderId="34" xfId="0" applyFont="1" applyBorder="1" applyAlignment="1">
      <alignment horizontal="center" vertical="center" wrapText="1"/>
    </xf>
    <xf numFmtId="0" fontId="1" fillId="0" borderId="33" xfId="0" applyFont="1" applyBorder="1" applyAlignment="1">
      <alignment vertical="center" wrapText="1"/>
    </xf>
    <xf numFmtId="0" fontId="1" fillId="0" borderId="0" xfId="0" applyFont="1" applyAlignment="1">
      <alignment vertical="center" wrapText="1"/>
    </xf>
    <xf numFmtId="0" fontId="1" fillId="0" borderId="34" xfId="0" applyFont="1" applyBorder="1" applyAlignment="1">
      <alignment vertical="center" wrapText="1"/>
    </xf>
    <xf numFmtId="58" fontId="5" fillId="5" borderId="0" xfId="4" quotePrefix="1" applyNumberFormat="1" applyFont="1" applyFill="1" applyAlignment="1" applyProtection="1">
      <alignment horizontal="right" indent="1"/>
      <protection locked="0"/>
    </xf>
    <xf numFmtId="58" fontId="1" fillId="5" borderId="0" xfId="4" applyNumberFormat="1" applyFont="1" applyFill="1" applyAlignment="1" applyProtection="1">
      <alignment horizontal="right" indent="1"/>
      <protection locked="0"/>
    </xf>
    <xf numFmtId="58" fontId="1" fillId="5" borderId="34" xfId="0" applyNumberFormat="1" applyFont="1" applyFill="1" applyBorder="1" applyAlignment="1" applyProtection="1">
      <alignment horizontal="right" indent="1"/>
      <protection locked="0"/>
    </xf>
    <xf numFmtId="0" fontId="1" fillId="0" borderId="33" xfId="4" applyFont="1" applyBorder="1" applyAlignment="1">
      <alignment vertical="top" wrapText="1"/>
    </xf>
    <xf numFmtId="0" fontId="1" fillId="0" borderId="0" xfId="4" applyFont="1" applyAlignment="1">
      <alignment vertical="top" wrapText="1"/>
    </xf>
    <xf numFmtId="0" fontId="1" fillId="0" borderId="34" xfId="4" applyFont="1" applyBorder="1" applyAlignment="1">
      <alignment vertical="top" wrapText="1"/>
    </xf>
    <xf numFmtId="179" fontId="4" fillId="5" borderId="85" xfId="0" applyNumberFormat="1" applyFont="1" applyFill="1" applyBorder="1" applyAlignment="1" applyProtection="1">
      <alignment horizontal="center" vertical="center" wrapText="1"/>
      <protection locked="0"/>
    </xf>
    <xf numFmtId="179" fontId="4" fillId="5" borderId="13" xfId="0" applyNumberFormat="1" applyFont="1" applyFill="1" applyBorder="1" applyAlignment="1" applyProtection="1">
      <alignment horizontal="center" vertical="center" wrapText="1"/>
      <protection locked="0"/>
    </xf>
    <xf numFmtId="179" fontId="4" fillId="5" borderId="18" xfId="0" applyNumberFormat="1" applyFont="1" applyFill="1" applyBorder="1" applyAlignment="1" applyProtection="1">
      <alignment horizontal="center" vertical="center" wrapText="1"/>
      <protection locked="0"/>
    </xf>
    <xf numFmtId="0" fontId="4" fillId="8" borderId="1" xfId="0" applyFont="1" applyFill="1" applyBorder="1" applyAlignment="1" applyProtection="1">
      <alignment horizontal="center" vertical="center" shrinkToFit="1"/>
      <protection locked="0"/>
    </xf>
    <xf numFmtId="0" fontId="4" fillId="8" borderId="16" xfId="0" applyFont="1" applyFill="1" applyBorder="1" applyAlignment="1" applyProtection="1">
      <alignment horizontal="center" vertical="center" shrinkToFit="1"/>
      <protection locked="0"/>
    </xf>
    <xf numFmtId="0" fontId="12" fillId="0" borderId="23" xfId="4" applyFont="1" applyBorder="1" applyAlignment="1">
      <alignment horizontal="center"/>
    </xf>
    <xf numFmtId="0" fontId="12" fillId="0" borderId="15" xfId="4" applyFont="1" applyBorder="1" applyAlignment="1">
      <alignment horizontal="center"/>
    </xf>
    <xf numFmtId="0" fontId="44" fillId="0" borderId="0" xfId="2" applyFont="1" applyAlignment="1">
      <alignment horizontal="left" vertical="center" wrapText="1" indent="2"/>
    </xf>
    <xf numFmtId="0" fontId="42" fillId="0" borderId="0" xfId="0" applyFont="1" applyAlignment="1">
      <alignment horizontal="left" vertical="center" wrapText="1" indent="2"/>
    </xf>
    <xf numFmtId="0" fontId="7" fillId="2" borderId="23" xfId="4" applyFont="1" applyFill="1" applyBorder="1" applyAlignment="1">
      <alignment horizontal="center"/>
    </xf>
    <xf numFmtId="0" fontId="7" fillId="2" borderId="15" xfId="4" applyFont="1" applyFill="1" applyBorder="1" applyAlignment="1">
      <alignment horizontal="center"/>
    </xf>
    <xf numFmtId="49" fontId="25" fillId="0" borderId="25" xfId="4" applyNumberFormat="1" applyFont="1" applyBorder="1" applyAlignment="1">
      <alignment horizontal="center" vertical="center"/>
    </xf>
    <xf numFmtId="49" fontId="1" fillId="0" borderId="52" xfId="0" applyNumberFormat="1" applyFont="1" applyBorder="1" applyAlignment="1">
      <alignment horizontal="center" vertical="center"/>
    </xf>
    <xf numFmtId="0" fontId="4" fillId="0" borderId="82" xfId="4" applyFont="1" applyBorder="1" applyAlignment="1">
      <alignment horizontal="center" vertical="center"/>
    </xf>
    <xf numFmtId="0" fontId="46" fillId="0" borderId="1" xfId="0" applyFont="1" applyBorder="1" applyAlignment="1">
      <alignment horizontal="center" vertical="center"/>
    </xf>
    <xf numFmtId="0" fontId="46" fillId="0" borderId="16" xfId="0" applyFont="1" applyBorder="1" applyAlignment="1">
      <alignment horizontal="center" vertical="center"/>
    </xf>
    <xf numFmtId="0" fontId="4" fillId="0" borderId="1" xfId="0" applyFont="1" applyBorder="1">
      <alignment vertical="center"/>
    </xf>
    <xf numFmtId="0" fontId="4" fillId="0" borderId="16" xfId="0" applyFont="1" applyBorder="1">
      <alignment vertical="center"/>
    </xf>
    <xf numFmtId="0" fontId="4" fillId="0" borderId="85" xfId="0" applyFont="1" applyBorder="1">
      <alignment vertical="center"/>
    </xf>
    <xf numFmtId="0" fontId="4" fillId="0" borderId="13" xfId="0" applyFont="1" applyBorder="1">
      <alignment vertical="center"/>
    </xf>
    <xf numFmtId="0" fontId="4" fillId="0" borderId="18" xfId="0" applyFont="1" applyBorder="1">
      <alignment vertical="center"/>
    </xf>
    <xf numFmtId="0" fontId="4" fillId="5" borderId="82" xfId="4" applyFont="1" applyFill="1" applyBorder="1" applyAlignment="1" applyProtection="1">
      <alignment horizontal="left" vertical="center" wrapText="1"/>
      <protection locked="0"/>
    </xf>
    <xf numFmtId="0" fontId="4" fillId="5" borderId="1" xfId="4" applyFont="1" applyFill="1" applyBorder="1" applyAlignment="1" applyProtection="1">
      <alignment horizontal="left" vertical="center" wrapText="1"/>
      <protection locked="0"/>
    </xf>
    <xf numFmtId="0" fontId="4" fillId="5" borderId="1" xfId="0" applyFont="1" applyFill="1" applyBorder="1" applyProtection="1">
      <alignment vertical="center"/>
      <protection locked="0"/>
    </xf>
    <xf numFmtId="0" fontId="4" fillId="5" borderId="85" xfId="0" applyFont="1" applyFill="1" applyBorder="1" applyProtection="1">
      <alignment vertical="center"/>
      <protection locked="0"/>
    </xf>
    <xf numFmtId="0" fontId="4" fillId="5" borderId="13" xfId="0" applyFont="1" applyFill="1" applyBorder="1" applyProtection="1">
      <alignment vertical="center"/>
      <protection locked="0"/>
    </xf>
    <xf numFmtId="0" fontId="1" fillId="7" borderId="33" xfId="4" applyFont="1" applyFill="1" applyBorder="1" applyAlignment="1" applyProtection="1">
      <alignment horizontal="center" shrinkToFit="1"/>
      <protection locked="0"/>
    </xf>
    <xf numFmtId="0" fontId="1" fillId="7" borderId="0" xfId="4" applyFont="1" applyFill="1" applyAlignment="1" applyProtection="1">
      <alignment horizontal="center" shrinkToFit="1"/>
      <protection locked="0"/>
    </xf>
    <xf numFmtId="0" fontId="7" fillId="3" borderId="23" xfId="4" applyFont="1" applyFill="1" applyBorder="1" applyAlignment="1">
      <alignment horizontal="center"/>
    </xf>
    <xf numFmtId="0" fontId="7" fillId="3" borderId="15" xfId="4" applyFont="1" applyFill="1" applyBorder="1" applyAlignment="1">
      <alignment horizontal="center"/>
    </xf>
    <xf numFmtId="0" fontId="7" fillId="4" borderId="23" xfId="4" applyFont="1" applyFill="1" applyBorder="1" applyAlignment="1">
      <alignment horizontal="center"/>
    </xf>
    <xf numFmtId="0" fontId="7" fillId="4" borderId="15" xfId="4" applyFont="1" applyFill="1" applyBorder="1" applyAlignment="1">
      <alignment horizontal="center"/>
    </xf>
    <xf numFmtId="0" fontId="7" fillId="5" borderId="23" xfId="4" applyFont="1" applyFill="1" applyBorder="1" applyAlignment="1">
      <alignment horizontal="center"/>
    </xf>
    <xf numFmtId="0" fontId="7" fillId="5" borderId="15" xfId="4" applyFont="1" applyFill="1" applyBorder="1" applyAlignment="1">
      <alignment horizontal="center"/>
    </xf>
    <xf numFmtId="0" fontId="4" fillId="5" borderId="82" xfId="4" applyFont="1" applyFill="1" applyBorder="1" applyAlignment="1" applyProtection="1">
      <alignment vertical="center" wrapText="1"/>
      <protection locked="0"/>
    </xf>
    <xf numFmtId="0" fontId="4" fillId="5" borderId="1" xfId="4" applyFont="1" applyFill="1" applyBorder="1" applyAlignment="1" applyProtection="1">
      <alignment vertical="center" wrapText="1"/>
      <protection locked="0"/>
    </xf>
    <xf numFmtId="0" fontId="4" fillId="5" borderId="85" xfId="4" applyFont="1" applyFill="1" applyBorder="1" applyAlignment="1" applyProtection="1">
      <alignment vertical="center" wrapText="1"/>
      <protection locked="0"/>
    </xf>
    <xf numFmtId="0" fontId="4" fillId="5" borderId="13" xfId="4" applyFont="1" applyFill="1" applyBorder="1" applyAlignment="1" applyProtection="1">
      <alignment vertical="center" wrapText="1"/>
      <protection locked="0"/>
    </xf>
    <xf numFmtId="0" fontId="4" fillId="7" borderId="0" xfId="4" applyFont="1" applyFill="1" applyAlignment="1" applyProtection="1">
      <alignment horizontal="left"/>
      <protection locked="0"/>
    </xf>
    <xf numFmtId="0" fontId="4" fillId="7" borderId="34" xfId="4" applyFont="1" applyFill="1" applyBorder="1" applyAlignment="1" applyProtection="1">
      <alignment horizontal="left"/>
      <protection locked="0"/>
    </xf>
    <xf numFmtId="38" fontId="4" fillId="0" borderId="23" xfId="1" applyFont="1" applyBorder="1" applyAlignment="1">
      <alignment horizontal="center" vertical="center" wrapText="1" shrinkToFit="1"/>
    </xf>
    <xf numFmtId="38" fontId="4" fillId="0" borderId="15" xfId="1" applyFont="1" applyBorder="1" applyAlignment="1">
      <alignment horizontal="center" vertical="center" wrapText="1" shrinkToFit="1"/>
    </xf>
    <xf numFmtId="38" fontId="34" fillId="0" borderId="0" xfId="1" applyFont="1" applyAlignment="1">
      <alignment vertical="center" wrapText="1"/>
    </xf>
    <xf numFmtId="38" fontId="4" fillId="0" borderId="134" xfId="1" applyFont="1" applyBorder="1" applyAlignment="1">
      <alignment vertical="center" wrapText="1"/>
    </xf>
    <xf numFmtId="38" fontId="4" fillId="0" borderId="135" xfId="1" applyFont="1" applyBorder="1" applyAlignment="1">
      <alignment vertical="center" wrapText="1"/>
    </xf>
    <xf numFmtId="38" fontId="4" fillId="0" borderId="0" xfId="1" applyFont="1" applyBorder="1" applyAlignment="1">
      <alignment horizontal="center" vertical="center" wrapText="1"/>
    </xf>
    <xf numFmtId="38" fontId="4" fillId="0" borderId="0" xfId="1" applyFont="1" applyBorder="1" applyAlignment="1">
      <alignment vertical="center" wrapText="1"/>
    </xf>
    <xf numFmtId="176" fontId="4" fillId="3" borderId="132" xfId="1" applyNumberFormat="1" applyFont="1" applyFill="1" applyBorder="1" applyAlignment="1" applyProtection="1">
      <alignment vertical="center" shrinkToFit="1"/>
      <protection locked="0"/>
    </xf>
    <xf numFmtId="176" fontId="4" fillId="3" borderId="133" xfId="1" applyNumberFormat="1" applyFont="1" applyFill="1" applyBorder="1" applyAlignment="1" applyProtection="1">
      <alignment vertical="center" shrinkToFit="1"/>
      <protection locked="0"/>
    </xf>
    <xf numFmtId="38" fontId="4" fillId="0" borderId="145" xfId="1" applyFont="1" applyBorder="1" applyAlignment="1">
      <alignment vertical="center" wrapText="1"/>
    </xf>
    <xf numFmtId="38" fontId="4" fillId="0" borderId="146" xfId="1" applyFont="1" applyBorder="1" applyAlignment="1">
      <alignment vertical="center" wrapText="1"/>
    </xf>
    <xf numFmtId="38" fontId="4" fillId="0" borderId="131" xfId="1" applyFont="1" applyBorder="1" applyAlignment="1">
      <alignment horizontal="center" vertical="center" wrapText="1"/>
    </xf>
    <xf numFmtId="38" fontId="4" fillId="0" borderId="47" xfId="1" applyFont="1" applyBorder="1" applyAlignment="1">
      <alignment horizontal="center" vertical="center" wrapText="1"/>
    </xf>
    <xf numFmtId="38" fontId="8" fillId="0" borderId="20" xfId="1" applyFont="1" applyBorder="1" applyAlignment="1">
      <alignment horizontal="center" vertical="center" wrapText="1"/>
    </xf>
    <xf numFmtId="38" fontId="0" fillId="0" borderId="21" xfId="1" applyFont="1" applyBorder="1" applyAlignment="1">
      <alignment horizontal="center" vertical="center" wrapText="1"/>
    </xf>
    <xf numFmtId="176" fontId="4" fillId="3" borderId="23" xfId="1" applyNumberFormat="1" applyFont="1" applyFill="1" applyBorder="1" applyAlignment="1" applyProtection="1">
      <alignment vertical="center" shrinkToFit="1"/>
      <protection locked="0"/>
    </xf>
    <xf numFmtId="176" fontId="4" fillId="3" borderId="14" xfId="1" applyNumberFormat="1" applyFont="1" applyFill="1" applyBorder="1" applyAlignment="1" applyProtection="1">
      <alignment vertical="center" shrinkToFit="1"/>
      <protection locked="0"/>
    </xf>
    <xf numFmtId="38" fontId="4" fillId="0" borderId="147" xfId="1" applyFont="1" applyBorder="1" applyAlignment="1">
      <alignment horizontal="center" vertical="center"/>
    </xf>
    <xf numFmtId="38" fontId="4" fillId="0" borderId="92" xfId="1" applyFont="1" applyBorder="1" applyAlignment="1">
      <alignment horizontal="center" vertical="center"/>
    </xf>
    <xf numFmtId="38" fontId="4" fillId="0" borderId="148" xfId="1" applyFont="1" applyBorder="1" applyAlignment="1">
      <alignment horizontal="center" vertical="center"/>
    </xf>
    <xf numFmtId="38" fontId="10" fillId="0" borderId="0" xfId="1" applyFont="1" applyBorder="1" applyAlignment="1">
      <alignment vertical="top" wrapText="1"/>
    </xf>
    <xf numFmtId="176" fontId="4" fillId="4" borderId="132" xfId="1" applyNumberFormat="1" applyFont="1" applyFill="1" applyBorder="1" applyAlignment="1">
      <alignment vertical="center" shrinkToFit="1"/>
    </xf>
    <xf numFmtId="176" fontId="4" fillId="4" borderId="133" xfId="1" applyNumberFormat="1" applyFont="1" applyFill="1" applyBorder="1" applyAlignment="1">
      <alignment vertical="center" shrinkToFit="1"/>
    </xf>
    <xf numFmtId="38" fontId="4" fillId="0" borderId="134" xfId="1" applyFont="1" applyBorder="1" applyAlignment="1">
      <alignment vertical="center" wrapText="1" shrinkToFit="1"/>
    </xf>
    <xf numFmtId="38" fontId="4" fillId="0" borderId="135" xfId="1" applyFont="1" applyBorder="1" applyAlignment="1">
      <alignment vertical="center" wrapText="1" shrinkToFit="1"/>
    </xf>
    <xf numFmtId="0" fontId="0" fillId="0" borderId="133" xfId="0" applyBorder="1" applyProtection="1">
      <alignment vertical="center"/>
      <protection locked="0"/>
    </xf>
    <xf numFmtId="38" fontId="4" fillId="6" borderId="25" xfId="1" applyFont="1" applyFill="1" applyBorder="1" applyAlignment="1">
      <alignment horizontal="center" vertical="center" textRotation="255" wrapText="1"/>
    </xf>
    <xf numFmtId="38" fontId="4" fillId="6" borderId="27" xfId="1" applyFont="1" applyFill="1" applyBorder="1" applyAlignment="1">
      <alignment horizontal="center" vertical="center" textRotation="255" wrapText="1"/>
    </xf>
    <xf numFmtId="38" fontId="4" fillId="6" borderId="52" xfId="1" applyFont="1" applyFill="1" applyBorder="1" applyAlignment="1">
      <alignment horizontal="center" vertical="center" textRotation="255" wrapText="1"/>
    </xf>
    <xf numFmtId="38" fontId="4" fillId="0" borderId="14" xfId="1" applyFont="1" applyBorder="1" applyAlignment="1">
      <alignment vertical="center" wrapText="1"/>
    </xf>
    <xf numFmtId="38" fontId="4" fillId="0" borderId="15" xfId="1" applyFont="1" applyBorder="1" applyAlignment="1">
      <alignment vertical="center" wrapText="1"/>
    </xf>
    <xf numFmtId="38" fontId="15" fillId="0" borderId="0" xfId="1" applyFont="1" applyAlignment="1">
      <alignment vertical="center" wrapText="1"/>
    </xf>
    <xf numFmtId="38" fontId="8" fillId="0" borderId="61" xfId="1" applyFont="1" applyBorder="1" applyAlignment="1">
      <alignment horizontal="center" vertical="center" wrapText="1"/>
    </xf>
    <xf numFmtId="38" fontId="0" fillId="0" borderId="0" xfId="1" applyFont="1" applyBorder="1" applyAlignment="1">
      <alignment horizontal="center" vertical="center" wrapText="1"/>
    </xf>
    <xf numFmtId="176" fontId="0" fillId="3" borderId="133" xfId="1" applyNumberFormat="1" applyFont="1" applyFill="1" applyBorder="1" applyAlignment="1" applyProtection="1">
      <alignment vertical="center" shrinkToFit="1"/>
      <protection locked="0"/>
    </xf>
    <xf numFmtId="176" fontId="0" fillId="3" borderId="14" xfId="1" applyNumberFormat="1" applyFont="1" applyFill="1" applyBorder="1" applyAlignment="1" applyProtection="1">
      <alignment vertical="center" shrinkToFit="1"/>
      <protection locked="0"/>
    </xf>
    <xf numFmtId="38" fontId="4" fillId="6" borderId="25" xfId="1" applyFont="1" applyFill="1" applyBorder="1" applyAlignment="1">
      <alignment horizontal="center" vertical="center" textRotation="255" shrinkToFit="1"/>
    </xf>
    <xf numFmtId="38" fontId="4" fillId="6" borderId="27" xfId="1" applyFont="1" applyFill="1" applyBorder="1" applyAlignment="1">
      <alignment horizontal="center" vertical="center" textRotation="255" shrinkToFit="1"/>
    </xf>
    <xf numFmtId="38" fontId="4" fillId="6" borderId="52" xfId="1" applyFont="1" applyFill="1" applyBorder="1" applyAlignment="1">
      <alignment horizontal="center" vertical="center" textRotation="255" shrinkToFit="1"/>
    </xf>
    <xf numFmtId="38" fontId="7" fillId="0" borderId="134" xfId="1" applyFont="1" applyBorder="1" applyAlignment="1">
      <alignment vertical="center" wrapText="1" shrinkToFit="1"/>
    </xf>
    <xf numFmtId="38" fontId="7" fillId="0" borderId="135" xfId="1" applyFont="1" applyBorder="1" applyAlignment="1">
      <alignment vertical="center" wrapText="1" shrinkToFit="1"/>
    </xf>
    <xf numFmtId="177" fontId="4" fillId="3" borderId="115" xfId="1" applyNumberFormat="1" applyFont="1" applyFill="1" applyBorder="1" applyAlignment="1" applyProtection="1">
      <alignment vertical="center" shrinkToFit="1"/>
      <protection locked="0"/>
    </xf>
    <xf numFmtId="177" fontId="4" fillId="3" borderId="113" xfId="1" applyNumberFormat="1" applyFont="1" applyFill="1" applyBorder="1" applyAlignment="1" applyProtection="1">
      <alignment vertical="center" shrinkToFit="1"/>
      <protection locked="0"/>
    </xf>
    <xf numFmtId="38" fontId="0" fillId="0" borderId="14" xfId="1" applyFont="1" applyBorder="1" applyAlignment="1">
      <alignment vertical="center" wrapText="1"/>
    </xf>
    <xf numFmtId="38" fontId="0" fillId="0" borderId="15" xfId="1" applyFont="1" applyBorder="1" applyAlignment="1">
      <alignment vertical="center" wrapText="1"/>
    </xf>
    <xf numFmtId="176" fontId="4" fillId="3" borderId="139" xfId="1" applyNumberFormat="1" applyFont="1" applyFill="1" applyBorder="1" applyAlignment="1" applyProtection="1">
      <alignment vertical="center" shrinkToFit="1"/>
      <protection locked="0"/>
    </xf>
    <xf numFmtId="176" fontId="4" fillId="3" borderId="53" xfId="1" applyNumberFormat="1" applyFont="1" applyFill="1" applyBorder="1" applyAlignment="1" applyProtection="1">
      <alignment vertical="center" shrinkToFit="1"/>
      <protection locked="0"/>
    </xf>
    <xf numFmtId="38" fontId="4" fillId="0" borderId="138" xfId="1" applyFont="1" applyBorder="1" applyAlignment="1">
      <alignment vertical="center" wrapText="1"/>
    </xf>
    <xf numFmtId="38" fontId="4" fillId="0" borderId="140" xfId="1" applyFont="1" applyBorder="1" applyAlignment="1">
      <alignment vertical="center" wrapText="1"/>
    </xf>
    <xf numFmtId="38" fontId="4" fillId="0" borderId="13" xfId="1" applyFont="1" applyBorder="1" applyAlignment="1">
      <alignment vertical="center" wrapText="1"/>
    </xf>
    <xf numFmtId="38" fontId="4" fillId="0" borderId="141" xfId="1" applyFont="1" applyBorder="1" applyAlignment="1">
      <alignment vertical="center" wrapText="1"/>
    </xf>
    <xf numFmtId="38" fontId="4" fillId="0" borderId="136" xfId="1" applyFont="1" applyBorder="1" applyAlignment="1">
      <alignment horizontal="center" vertical="center" wrapText="1"/>
    </xf>
    <xf numFmtId="38" fontId="4" fillId="0" borderId="137" xfId="1" applyFont="1" applyBorder="1" applyAlignment="1">
      <alignment horizontal="center" vertical="center" wrapText="1"/>
    </xf>
    <xf numFmtId="176" fontId="4" fillId="4" borderId="129" xfId="1" applyNumberFormat="1" applyFont="1" applyFill="1" applyBorder="1" applyAlignment="1">
      <alignment vertical="center" shrinkToFit="1"/>
    </xf>
    <xf numFmtId="176" fontId="4" fillId="4" borderId="14" xfId="1" applyNumberFormat="1" applyFont="1" applyFill="1" applyBorder="1" applyAlignment="1">
      <alignment vertical="center" shrinkToFit="1"/>
    </xf>
    <xf numFmtId="176" fontId="4" fillId="4" borderId="115" xfId="1" applyNumberFormat="1" applyFont="1" applyFill="1" applyBorder="1" applyAlignment="1">
      <alignment vertical="center" shrinkToFit="1"/>
    </xf>
    <xf numFmtId="176" fontId="4" fillId="4" borderId="113" xfId="1" applyNumberFormat="1" applyFont="1" applyFill="1" applyBorder="1" applyAlignment="1">
      <alignment vertical="center" shrinkToFit="1"/>
    </xf>
    <xf numFmtId="176" fontId="4" fillId="4" borderId="23" xfId="1" applyNumberFormat="1" applyFont="1" applyFill="1" applyBorder="1" applyAlignment="1">
      <alignment vertical="center" shrinkToFit="1"/>
    </xf>
    <xf numFmtId="176" fontId="0" fillId="4" borderId="14" xfId="1" applyNumberFormat="1" applyFont="1" applyFill="1" applyBorder="1" applyAlignment="1">
      <alignment vertical="center" shrinkToFit="1"/>
    </xf>
    <xf numFmtId="38" fontId="4" fillId="0" borderId="23" xfId="1" applyFont="1" applyBorder="1" applyAlignment="1">
      <alignment horizontal="center" vertical="center" wrapText="1"/>
    </xf>
    <xf numFmtId="38" fontId="4" fillId="0" borderId="14" xfId="1" applyFont="1" applyBorder="1" applyAlignment="1">
      <alignment horizontal="center" vertical="center" wrapText="1"/>
    </xf>
    <xf numFmtId="38" fontId="4" fillId="0" borderId="0" xfId="1" applyFont="1" applyFill="1" applyAlignment="1">
      <alignment vertical="center" shrinkToFit="1"/>
    </xf>
    <xf numFmtId="0" fontId="0" fillId="0" borderId="0" xfId="0" applyAlignment="1">
      <alignment vertical="center" shrinkToFit="1"/>
    </xf>
    <xf numFmtId="49" fontId="0" fillId="0" borderId="54" xfId="1" applyNumberFormat="1" applyFont="1" applyFill="1" applyBorder="1" applyAlignment="1">
      <alignment horizontal="center" vertical="center" shrinkToFit="1"/>
    </xf>
    <xf numFmtId="49" fontId="2" fillId="0" borderId="55" xfId="0" applyNumberFormat="1" applyFont="1" applyBorder="1" applyAlignment="1">
      <alignment horizontal="center" vertical="center" shrinkToFit="1"/>
    </xf>
    <xf numFmtId="49" fontId="2" fillId="0" borderId="10" xfId="0" applyNumberFormat="1" applyFont="1" applyBorder="1" applyAlignment="1">
      <alignment horizontal="center" vertical="center" shrinkToFit="1"/>
    </xf>
    <xf numFmtId="49" fontId="2" fillId="0" borderId="58" xfId="0" applyNumberFormat="1" applyFont="1" applyBorder="1" applyAlignment="1">
      <alignment horizontal="center" vertical="center" shrinkToFit="1"/>
    </xf>
    <xf numFmtId="49" fontId="2" fillId="0" borderId="21" xfId="0" applyNumberFormat="1" applyFont="1" applyBorder="1" applyAlignment="1">
      <alignment horizontal="center" vertical="center" shrinkToFit="1"/>
    </xf>
    <xf numFmtId="49" fontId="2" fillId="0" borderId="29" xfId="0" applyNumberFormat="1" applyFont="1" applyBorder="1" applyAlignment="1">
      <alignment horizontal="center" vertical="center" shrinkToFit="1"/>
    </xf>
    <xf numFmtId="0" fontId="2" fillId="0" borderId="130" xfId="0" applyFont="1" applyBorder="1" applyAlignment="1">
      <alignment horizontal="center"/>
    </xf>
    <xf numFmtId="0" fontId="0" fillId="0" borderId="47" xfId="0" applyBorder="1" applyAlignment="1">
      <alignment horizontal="center"/>
    </xf>
    <xf numFmtId="0" fontId="2" fillId="4" borderId="115" xfId="0" applyFont="1" applyFill="1" applyBorder="1" applyAlignment="1">
      <alignment horizontal="center" vertical="center"/>
    </xf>
    <xf numFmtId="0" fontId="0" fillId="4" borderId="91" xfId="0" applyFill="1" applyBorder="1" applyAlignment="1">
      <alignment horizontal="center" vertical="center"/>
    </xf>
    <xf numFmtId="38" fontId="4" fillId="0" borderId="130" xfId="1" applyFont="1" applyBorder="1" applyAlignment="1">
      <alignment horizontal="center" vertical="center" wrapText="1"/>
    </xf>
    <xf numFmtId="177" fontId="4" fillId="3" borderId="23" xfId="1" applyNumberFormat="1" applyFont="1" applyFill="1" applyBorder="1" applyAlignment="1" applyProtection="1">
      <alignment vertical="center" shrinkToFit="1"/>
      <protection locked="0"/>
    </xf>
    <xf numFmtId="177" fontId="4" fillId="3" borderId="14" xfId="1" applyNumberFormat="1" applyFont="1" applyFill="1" applyBorder="1" applyAlignment="1" applyProtection="1">
      <alignment vertical="center" shrinkToFit="1"/>
      <protection locked="0"/>
    </xf>
    <xf numFmtId="38" fontId="4" fillId="0" borderId="0" xfId="1" applyFont="1" applyAlignment="1">
      <alignment vertical="top" wrapText="1"/>
    </xf>
    <xf numFmtId="38" fontId="4" fillId="0" borderId="21" xfId="1" applyFont="1" applyBorder="1" applyAlignment="1">
      <alignment vertical="top" wrapText="1"/>
    </xf>
    <xf numFmtId="38" fontId="4" fillId="0" borderId="1" xfId="1" applyFont="1" applyBorder="1" applyAlignment="1">
      <alignment vertical="center" wrapText="1"/>
    </xf>
    <xf numFmtId="38" fontId="4" fillId="0" borderId="16" xfId="1" applyFont="1" applyBorder="1" applyAlignment="1">
      <alignment vertical="center" wrapText="1"/>
    </xf>
    <xf numFmtId="38" fontId="4" fillId="0" borderId="0" xfId="1" applyFont="1" applyFill="1" applyAlignment="1">
      <alignment horizontal="right" vertical="center"/>
    </xf>
    <xf numFmtId="0" fontId="0" fillId="0" borderId="0" xfId="0" applyAlignment="1">
      <alignment horizontal="right" vertical="center"/>
    </xf>
    <xf numFmtId="38" fontId="4" fillId="0" borderId="23" xfId="1" applyFont="1" applyBorder="1" applyAlignment="1">
      <alignment vertical="center" wrapText="1"/>
    </xf>
    <xf numFmtId="38" fontId="4" fillId="0" borderId="142" xfId="1" applyFont="1" applyBorder="1" applyAlignment="1">
      <alignment horizontal="center" vertical="center" wrapText="1"/>
    </xf>
    <xf numFmtId="38" fontId="4" fillId="0" borderId="143" xfId="1" applyFont="1" applyBorder="1" applyAlignment="1">
      <alignment horizontal="center" vertical="center" wrapText="1"/>
    </xf>
    <xf numFmtId="38" fontId="4" fillId="0" borderId="144" xfId="1" applyFont="1" applyBorder="1" applyAlignment="1">
      <alignment horizontal="center" vertical="center" wrapText="1"/>
    </xf>
    <xf numFmtId="38" fontId="4" fillId="0" borderId="129" xfId="1" applyFont="1" applyBorder="1" applyAlignment="1">
      <alignment vertical="center" wrapText="1"/>
    </xf>
    <xf numFmtId="38" fontId="4" fillId="0" borderId="39" xfId="1" applyFont="1" applyBorder="1" applyAlignment="1">
      <alignment vertical="center" wrapText="1"/>
    </xf>
    <xf numFmtId="38" fontId="0" fillId="0" borderId="0" xfId="1" applyFont="1" applyBorder="1" applyAlignment="1">
      <alignment horizontal="center" vertical="center" textRotation="180" wrapText="1"/>
    </xf>
    <xf numFmtId="38" fontId="2" fillId="0" borderId="0" xfId="1" applyFont="1" applyBorder="1" applyAlignment="1">
      <alignment horizontal="center" vertical="center" textRotation="180" wrapText="1"/>
    </xf>
    <xf numFmtId="38" fontId="8" fillId="0" borderId="115" xfId="1" applyFont="1" applyBorder="1" applyAlignment="1">
      <alignment vertical="center" wrapText="1"/>
    </xf>
    <xf numFmtId="38" fontId="8" fillId="0" borderId="91" xfId="1" applyFont="1" applyBorder="1" applyAlignment="1">
      <alignment vertical="center" wrapText="1"/>
    </xf>
    <xf numFmtId="38" fontId="5" fillId="0" borderId="0" xfId="1" applyFont="1" applyFill="1" applyAlignment="1">
      <alignment vertical="top"/>
    </xf>
    <xf numFmtId="38" fontId="7" fillId="0" borderId="30" xfId="1" applyFont="1" applyBorder="1" applyAlignment="1">
      <alignment vertical="top" wrapText="1"/>
    </xf>
    <xf numFmtId="38" fontId="7" fillId="0" borderId="31" xfId="1" applyFont="1" applyBorder="1" applyAlignment="1">
      <alignment vertical="top" wrapText="1"/>
    </xf>
    <xf numFmtId="38" fontId="7" fillId="0" borderId="33" xfId="1" applyFont="1" applyBorder="1" applyAlignment="1">
      <alignment vertical="top" wrapText="1"/>
    </xf>
    <xf numFmtId="38" fontId="7" fillId="0" borderId="0" xfId="1" applyFont="1" applyBorder="1" applyAlignment="1">
      <alignment vertical="top" wrapText="1"/>
    </xf>
    <xf numFmtId="38" fontId="7" fillId="0" borderId="126" xfId="1" applyFont="1" applyBorder="1" applyAlignment="1">
      <alignment vertical="top" wrapText="1"/>
    </xf>
    <xf numFmtId="38" fontId="7" fillId="0" borderId="127" xfId="1" applyFont="1" applyBorder="1" applyAlignment="1">
      <alignment vertical="top" wrapText="1"/>
    </xf>
    <xf numFmtId="38" fontId="7" fillId="0" borderId="32" xfId="1" applyFont="1" applyBorder="1" applyAlignment="1">
      <alignment vertical="top" wrapText="1"/>
    </xf>
    <xf numFmtId="38" fontId="7" fillId="0" borderId="34" xfId="1" applyFont="1" applyBorder="1" applyAlignment="1">
      <alignment vertical="top" wrapText="1"/>
    </xf>
    <xf numFmtId="38" fontId="7" fillId="0" borderId="128" xfId="1" applyFont="1" applyBorder="1" applyAlignment="1">
      <alignment vertical="top" wrapText="1"/>
    </xf>
    <xf numFmtId="178" fontId="4" fillId="4" borderId="0" xfId="1" applyNumberFormat="1" applyFont="1" applyFill="1" applyAlignment="1">
      <alignment vertical="center" shrinkToFit="1"/>
    </xf>
    <xf numFmtId="38" fontId="7" fillId="0" borderId="129" xfId="1" applyFont="1" applyBorder="1" applyAlignment="1">
      <alignment vertical="center" wrapText="1"/>
    </xf>
    <xf numFmtId="38" fontId="7" fillId="0" borderId="39" xfId="1" applyFont="1" applyBorder="1" applyAlignment="1">
      <alignment vertical="center" wrapText="1"/>
    </xf>
    <xf numFmtId="49" fontId="2" fillId="0" borderId="54" xfId="1" applyNumberFormat="1" applyFont="1" applyFill="1" applyBorder="1" applyAlignment="1">
      <alignment horizontal="center" vertical="center" shrinkToFit="1"/>
    </xf>
    <xf numFmtId="38" fontId="4" fillId="0" borderId="0" xfId="1" applyFont="1" applyFill="1" applyAlignment="1">
      <alignment horizontal="right" vertical="center" shrinkToFit="1"/>
    </xf>
    <xf numFmtId="0" fontId="0" fillId="0" borderId="0" xfId="0" applyAlignment="1">
      <alignment horizontal="right" vertical="center" shrinkToFit="1"/>
    </xf>
    <xf numFmtId="38" fontId="2" fillId="0" borderId="0" xfId="1" applyFont="1" applyAlignment="1">
      <alignment horizontal="center" vertical="center" textRotation="180" wrapText="1"/>
    </xf>
    <xf numFmtId="38" fontId="23" fillId="0" borderId="30" xfId="1" applyFont="1" applyFill="1" applyBorder="1" applyAlignment="1">
      <alignment vertical="center" wrapText="1"/>
    </xf>
    <xf numFmtId="38" fontId="23" fillId="0" borderId="31" xfId="1" applyFont="1" applyFill="1" applyBorder="1" applyAlignment="1">
      <alignment vertical="center" wrapText="1"/>
    </xf>
    <xf numFmtId="38" fontId="23" fillId="0" borderId="31" xfId="1" applyFont="1" applyFill="1" applyBorder="1" applyAlignment="1" applyProtection="1">
      <alignment vertical="center" wrapText="1"/>
    </xf>
    <xf numFmtId="38" fontId="23" fillId="0" borderId="32" xfId="1" applyFont="1" applyFill="1" applyBorder="1" applyAlignment="1">
      <alignment vertical="center" wrapText="1"/>
    </xf>
    <xf numFmtId="38" fontId="23" fillId="0" borderId="126" xfId="1" applyFont="1" applyFill="1" applyBorder="1" applyAlignment="1">
      <alignment vertical="center" wrapText="1"/>
    </xf>
    <xf numFmtId="38" fontId="23" fillId="0" borderId="127" xfId="1" applyFont="1" applyFill="1" applyBorder="1" applyAlignment="1">
      <alignment vertical="center" wrapText="1"/>
    </xf>
    <xf numFmtId="38" fontId="23" fillId="0" borderId="128" xfId="1" applyFont="1" applyFill="1" applyBorder="1" applyAlignment="1">
      <alignment vertical="center" wrapText="1"/>
    </xf>
    <xf numFmtId="38" fontId="30" fillId="0" borderId="30" xfId="1" applyFont="1" applyFill="1" applyBorder="1" applyAlignment="1">
      <alignment vertical="center" wrapText="1"/>
    </xf>
    <xf numFmtId="38" fontId="30" fillId="0" borderId="31" xfId="1" applyFont="1" applyFill="1" applyBorder="1" applyAlignment="1">
      <alignment vertical="center" wrapText="1"/>
    </xf>
    <xf numFmtId="38" fontId="30" fillId="0" borderId="31" xfId="1" applyFont="1" applyFill="1" applyBorder="1" applyAlignment="1" applyProtection="1">
      <alignment vertical="center" wrapText="1"/>
    </xf>
    <xf numFmtId="38" fontId="30" fillId="0" borderId="32" xfId="1" applyFont="1" applyFill="1" applyBorder="1" applyAlignment="1">
      <alignment vertical="center" wrapText="1"/>
    </xf>
    <xf numFmtId="38" fontId="30" fillId="0" borderId="126" xfId="1" applyFont="1" applyFill="1" applyBorder="1" applyAlignment="1">
      <alignment vertical="center" wrapText="1"/>
    </xf>
    <xf numFmtId="38" fontId="30" fillId="0" borderId="127" xfId="1" applyFont="1" applyFill="1" applyBorder="1" applyAlignment="1">
      <alignment vertical="center" wrapText="1"/>
    </xf>
    <xf numFmtId="38" fontId="30" fillId="0" borderId="128" xfId="1" applyFont="1" applyFill="1" applyBorder="1" applyAlignment="1">
      <alignment vertical="center" wrapText="1"/>
    </xf>
    <xf numFmtId="0" fontId="5" fillId="0" borderId="71" xfId="0" applyFont="1" applyBorder="1" applyAlignment="1">
      <alignment vertical="center" shrinkToFit="1"/>
    </xf>
    <xf numFmtId="0" fontId="5" fillId="0" borderId="153" xfId="0" applyFont="1" applyBorder="1" applyAlignment="1">
      <alignment vertical="center" shrinkToFit="1"/>
    </xf>
    <xf numFmtId="0" fontId="4" fillId="0" borderId="72" xfId="0" applyFont="1" applyBorder="1" applyAlignment="1">
      <alignment vertical="center" wrapText="1" shrinkToFit="1"/>
    </xf>
    <xf numFmtId="0" fontId="4" fillId="0" borderId="158" xfId="0" applyFont="1" applyBorder="1" applyAlignment="1">
      <alignment vertical="center" wrapText="1" shrinkToFit="1"/>
    </xf>
    <xf numFmtId="0" fontId="5" fillId="0" borderId="56" xfId="0" applyFont="1" applyBorder="1" applyAlignment="1">
      <alignment horizontal="center" vertical="center" textRotation="255"/>
    </xf>
    <xf numFmtId="0" fontId="5" fillId="0" borderId="80" xfId="0" applyFont="1" applyBorder="1" applyAlignment="1">
      <alignment horizontal="center" vertical="center" textRotation="255"/>
    </xf>
    <xf numFmtId="0" fontId="4" fillId="0" borderId="94" xfId="0" applyFont="1" applyBorder="1" applyAlignment="1">
      <alignment horizontal="center" vertical="center" textRotation="255" wrapText="1" shrinkToFit="1"/>
    </xf>
    <xf numFmtId="0" fontId="4" fillId="0" borderId="84" xfId="0" applyFont="1" applyBorder="1" applyAlignment="1">
      <alignment horizontal="center" vertical="center" textRotation="255" wrapText="1" shrinkToFit="1"/>
    </xf>
    <xf numFmtId="0" fontId="4" fillId="0" borderId="108" xfId="0" applyFont="1" applyBorder="1" applyAlignment="1">
      <alignment horizontal="center" vertical="center" textRotation="255" wrapText="1" shrinkToFit="1"/>
    </xf>
    <xf numFmtId="0" fontId="5" fillId="0" borderId="131" xfId="0" applyFont="1" applyBorder="1" applyAlignment="1">
      <alignment vertical="center" shrinkToFit="1"/>
    </xf>
    <xf numFmtId="0" fontId="5" fillId="0" borderId="159" xfId="0" applyFont="1" applyBorder="1" applyAlignment="1">
      <alignment vertical="center" shrinkToFit="1"/>
    </xf>
    <xf numFmtId="0" fontId="5" fillId="0" borderId="13" xfId="0" applyFont="1" applyBorder="1" applyAlignment="1">
      <alignment vertical="center" shrinkToFit="1"/>
    </xf>
    <xf numFmtId="0" fontId="5" fillId="0" borderId="18" xfId="0" applyFont="1" applyBorder="1" applyAlignment="1">
      <alignment vertical="center" shrinkToFit="1"/>
    </xf>
    <xf numFmtId="0" fontId="5" fillId="0" borderId="14" xfId="0" applyFont="1" applyBorder="1" applyAlignment="1">
      <alignment vertical="center" shrinkToFit="1"/>
    </xf>
    <xf numFmtId="0" fontId="5" fillId="0" borderId="15" xfId="0" applyFont="1" applyBorder="1" applyAlignment="1">
      <alignment vertical="center" shrinkToFit="1"/>
    </xf>
    <xf numFmtId="0" fontId="5" fillId="0" borderId="152" xfId="0" applyFont="1" applyBorder="1" applyAlignment="1">
      <alignment vertical="center" shrinkToFit="1"/>
    </xf>
    <xf numFmtId="0" fontId="5" fillId="0" borderId="83" xfId="0" applyFont="1" applyBorder="1" applyAlignment="1">
      <alignment vertical="center" shrinkToFit="1"/>
    </xf>
    <xf numFmtId="0" fontId="5" fillId="0" borderId="56" xfId="0" applyFont="1" applyBorder="1" applyAlignment="1">
      <alignment vertical="center" textRotation="255"/>
    </xf>
    <xf numFmtId="0" fontId="7" fillId="0" borderId="56" xfId="0" applyFont="1" applyBorder="1" applyAlignment="1">
      <alignment vertical="center" textRotation="255"/>
    </xf>
    <xf numFmtId="0" fontId="5" fillId="0" borderId="134" xfId="0" applyFont="1" applyBorder="1" applyAlignment="1">
      <alignment vertical="center" shrinkToFit="1"/>
    </xf>
    <xf numFmtId="0" fontId="5" fillId="0" borderId="149" xfId="0" applyFont="1" applyBorder="1" applyAlignment="1">
      <alignment vertical="center" shrinkToFit="1"/>
    </xf>
    <xf numFmtId="0" fontId="5" fillId="0" borderId="113" xfId="0" applyFont="1" applyBorder="1" applyAlignment="1">
      <alignment vertical="center" shrinkToFit="1"/>
    </xf>
    <xf numFmtId="0" fontId="5" fillId="0" borderId="114" xfId="0" applyFont="1" applyBorder="1" applyAlignment="1">
      <alignment vertical="center" shrinkToFit="1"/>
    </xf>
    <xf numFmtId="0" fontId="5" fillId="0" borderId="76" xfId="0" applyFont="1" applyBorder="1" applyAlignment="1">
      <alignment vertical="center" shrinkToFit="1"/>
    </xf>
    <xf numFmtId="0" fontId="5" fillId="0" borderId="155" xfId="0" applyFont="1" applyBorder="1" applyAlignment="1">
      <alignment vertical="center" shrinkToFit="1"/>
    </xf>
    <xf numFmtId="0" fontId="5" fillId="0" borderId="1" xfId="0" applyFont="1" applyBorder="1" applyAlignment="1">
      <alignment vertical="center" shrinkToFit="1"/>
    </xf>
    <xf numFmtId="0" fontId="5" fillId="0" borderId="16" xfId="0" applyFont="1" applyBorder="1" applyAlignment="1">
      <alignment vertical="center" shrinkToFit="1"/>
    </xf>
    <xf numFmtId="0" fontId="5" fillId="0" borderId="156" xfId="0" applyFont="1" applyBorder="1" applyAlignment="1">
      <alignment vertical="center" shrinkToFit="1"/>
    </xf>
    <xf numFmtId="0" fontId="5" fillId="0" borderId="157" xfId="0" applyFont="1" applyBorder="1" applyAlignment="1">
      <alignment vertical="center" shrinkToFit="1"/>
    </xf>
    <xf numFmtId="0" fontId="5" fillId="0" borderId="150" xfId="0" applyFont="1" applyBorder="1" applyAlignment="1">
      <alignment horizontal="left" vertical="center" shrinkToFit="1"/>
    </xf>
    <xf numFmtId="0" fontId="5" fillId="0" borderId="151" xfId="0" applyFont="1" applyBorder="1" applyAlignment="1">
      <alignment horizontal="left" vertical="center" shrinkToFit="1"/>
    </xf>
    <xf numFmtId="0" fontId="5" fillId="0" borderId="152" xfId="0" applyFont="1" applyBorder="1" applyAlignment="1">
      <alignment vertical="center" wrapText="1" shrinkToFit="1"/>
    </xf>
    <xf numFmtId="0" fontId="5" fillId="0" borderId="83" xfId="0" applyFont="1" applyBorder="1" applyAlignment="1">
      <alignment vertical="center" wrapText="1" shrinkToFit="1"/>
    </xf>
    <xf numFmtId="0" fontId="5" fillId="0" borderId="71" xfId="0" applyFont="1" applyBorder="1" applyAlignment="1">
      <alignment vertical="center" wrapText="1" shrinkToFit="1"/>
    </xf>
    <xf numFmtId="0" fontId="5" fillId="0" borderId="153" xfId="0" applyFont="1" applyBorder="1" applyAlignment="1">
      <alignment vertical="center" wrapText="1" shrinkToFit="1"/>
    </xf>
    <xf numFmtId="0" fontId="5" fillId="0" borderId="154" xfId="0" applyFont="1" applyBorder="1" applyAlignment="1">
      <alignment vertical="center" shrinkToFit="1"/>
    </xf>
    <xf numFmtId="0" fontId="6" fillId="0" borderId="0" xfId="0" applyFont="1" applyAlignment="1">
      <alignment vertical="top"/>
    </xf>
    <xf numFmtId="0" fontId="5" fillId="0" borderId="21" xfId="0" applyFont="1" applyBorder="1" applyAlignment="1">
      <alignment horizontal="left" vertical="center" shrinkToFit="1"/>
    </xf>
    <xf numFmtId="0" fontId="5" fillId="0" borderId="134" xfId="0" applyFont="1" applyBorder="1" applyAlignment="1">
      <alignment vertical="center" wrapText="1" shrinkToFit="1"/>
    </xf>
    <xf numFmtId="0" fontId="5" fillId="0" borderId="149" xfId="0" applyFont="1" applyBorder="1" applyAlignment="1">
      <alignment vertical="center" wrapText="1" shrinkToFit="1"/>
    </xf>
    <xf numFmtId="49" fontId="25" fillId="0" borderId="25" xfId="0" applyNumberFormat="1" applyFont="1" applyBorder="1" applyAlignment="1">
      <alignment horizontal="center" vertical="center"/>
    </xf>
    <xf numFmtId="49" fontId="0" fillId="0" borderId="52" xfId="0" applyNumberFormat="1" applyBorder="1" applyAlignment="1">
      <alignment horizontal="center" vertical="center"/>
    </xf>
    <xf numFmtId="180" fontId="5" fillId="0" borderId="21" xfId="0" applyNumberFormat="1" applyFont="1" applyBorder="1" applyAlignment="1">
      <alignment vertical="center" shrinkToFit="1"/>
    </xf>
    <xf numFmtId="0" fontId="4" fillId="0" borderId="23" xfId="0" applyFont="1" applyBorder="1" applyAlignment="1">
      <alignment horizontal="center" vertical="center" wrapText="1"/>
    </xf>
    <xf numFmtId="0" fontId="0" fillId="0" borderId="15" xfId="0" applyBorder="1" applyAlignment="1">
      <alignment horizontal="center" vertical="center" wrapText="1"/>
    </xf>
    <xf numFmtId="0" fontId="4" fillId="0" borderId="14" xfId="0" applyFont="1" applyBorder="1" applyAlignment="1">
      <alignment horizontal="center" vertical="center" wrapText="1"/>
    </xf>
    <xf numFmtId="181" fontId="4" fillId="0" borderId="162" xfId="4" applyNumberFormat="1" applyFont="1" applyBorder="1" applyAlignment="1">
      <alignment horizontal="center" vertical="center" wrapText="1"/>
    </xf>
    <xf numFmtId="0" fontId="0" fillId="0" borderId="14" xfId="0" applyBorder="1" applyAlignment="1">
      <alignment horizontal="center" vertical="center" wrapText="1"/>
    </xf>
    <xf numFmtId="0" fontId="4" fillId="0" borderId="85" xfId="0" applyFont="1" applyBorder="1" applyAlignment="1">
      <alignment horizontal="left" vertical="center" wrapText="1"/>
    </xf>
    <xf numFmtId="0" fontId="0" fillId="0" borderId="13" xfId="0" applyBorder="1" applyAlignment="1">
      <alignment horizontal="left" vertical="center"/>
    </xf>
    <xf numFmtId="0" fontId="0" fillId="0" borderId="18" xfId="0" applyBorder="1" applyAlignment="1">
      <alignment horizontal="left" vertical="center"/>
    </xf>
    <xf numFmtId="0" fontId="4" fillId="0" borderId="23" xfId="0" applyFont="1" applyBorder="1" applyAlignment="1">
      <alignment horizontal="left" vertical="center" wrapText="1"/>
    </xf>
    <xf numFmtId="0" fontId="4" fillId="0" borderId="14" xfId="0" applyFont="1" applyBorder="1" applyAlignment="1">
      <alignment horizontal="left" vertical="center" wrapText="1"/>
    </xf>
    <xf numFmtId="0" fontId="4" fillId="0" borderId="15" xfId="0" applyFont="1" applyBorder="1" applyAlignment="1">
      <alignment horizontal="left" vertical="center" wrapText="1"/>
    </xf>
    <xf numFmtId="178" fontId="4" fillId="0" borderId="0" xfId="4" applyNumberFormat="1" applyFont="1" applyAlignment="1">
      <alignment horizontal="left" vertical="center" wrapText="1"/>
    </xf>
    <xf numFmtId="178" fontId="0" fillId="0" borderId="0" xfId="0" applyNumberFormat="1" applyAlignment="1">
      <alignment horizontal="left" vertical="center" wrapText="1"/>
    </xf>
    <xf numFmtId="178" fontId="0" fillId="0" borderId="34" xfId="0" applyNumberFormat="1" applyBorder="1" applyAlignment="1">
      <alignment horizontal="left" vertical="center" wrapText="1"/>
    </xf>
    <xf numFmtId="0" fontId="0" fillId="0" borderId="0" xfId="0" applyAlignment="1">
      <alignment horizontal="center" vertical="center" wrapText="1"/>
    </xf>
    <xf numFmtId="0" fontId="0" fillId="0" borderId="34" xfId="0" applyBorder="1" applyAlignment="1">
      <alignment horizontal="center" vertical="center" wrapText="1"/>
    </xf>
    <xf numFmtId="0" fontId="0" fillId="0" borderId="33" xfId="0" applyBorder="1" applyAlignment="1">
      <alignment vertical="center" wrapText="1"/>
    </xf>
    <xf numFmtId="0" fontId="0" fillId="0" borderId="0" xfId="0" applyAlignment="1">
      <alignment vertical="center" wrapText="1"/>
    </xf>
    <xf numFmtId="0" fontId="0" fillId="0" borderId="34" xfId="0" applyBorder="1" applyAlignment="1">
      <alignment vertical="center" wrapText="1"/>
    </xf>
    <xf numFmtId="58" fontId="0" fillId="0" borderId="0" xfId="4" quotePrefix="1" applyNumberFormat="1" applyFont="1" applyAlignment="1">
      <alignment horizontal="right"/>
    </xf>
    <xf numFmtId="58" fontId="2" fillId="0" borderId="0" xfId="4" applyNumberFormat="1" applyAlignment="1">
      <alignment horizontal="right"/>
    </xf>
    <xf numFmtId="58" fontId="2" fillId="0" borderId="34" xfId="0" applyNumberFormat="1" applyFont="1" applyBorder="1" applyAlignment="1"/>
    <xf numFmtId="178" fontId="0" fillId="0" borderId="33" xfId="0" applyNumberFormat="1" applyBorder="1" applyAlignment="1">
      <alignment horizontal="center" vertical="center"/>
    </xf>
    <xf numFmtId="178" fontId="0" fillId="0" borderId="0" xfId="0" applyNumberFormat="1" applyAlignment="1">
      <alignment horizontal="center" vertical="center"/>
    </xf>
    <xf numFmtId="0" fontId="4" fillId="0" borderId="0" xfId="4" applyFont="1" applyAlignment="1">
      <alignment horizontal="left"/>
    </xf>
    <xf numFmtId="0" fontId="4" fillId="0" borderId="34" xfId="4" applyFont="1" applyBorder="1" applyAlignment="1">
      <alignment horizontal="left"/>
    </xf>
    <xf numFmtId="0" fontId="47" fillId="0" borderId="23" xfId="0" applyFont="1" applyBorder="1" applyAlignment="1">
      <alignment vertical="center" wrapText="1"/>
    </xf>
    <xf numFmtId="0" fontId="47" fillId="0" borderId="14" xfId="0" applyFont="1" applyBorder="1" applyAlignment="1">
      <alignment vertical="center" wrapText="1"/>
    </xf>
    <xf numFmtId="0" fontId="47" fillId="0" borderId="15" xfId="0" applyFont="1" applyBorder="1" applyAlignment="1">
      <alignment vertical="center" wrapText="1"/>
    </xf>
    <xf numFmtId="0" fontId="4" fillId="0" borderId="23" xfId="4" applyFont="1" applyBorder="1" applyAlignment="1">
      <alignment horizontal="center" vertical="center" wrapText="1"/>
    </xf>
    <xf numFmtId="0" fontId="4" fillId="0" borderId="14" xfId="4" applyFont="1" applyBorder="1" applyAlignment="1">
      <alignment horizontal="center" vertical="center" wrapText="1"/>
    </xf>
    <xf numFmtId="0" fontId="4" fillId="0" borderId="15" xfId="4" applyFont="1" applyBorder="1" applyAlignment="1">
      <alignment horizontal="center" vertical="center" wrapText="1"/>
    </xf>
    <xf numFmtId="0" fontId="0" fillId="0" borderId="33" xfId="4" applyFont="1" applyBorder="1" applyAlignment="1">
      <alignment vertical="top" wrapText="1"/>
    </xf>
    <xf numFmtId="0" fontId="2" fillId="0" borderId="0" xfId="4" applyAlignment="1">
      <alignment vertical="top" wrapText="1"/>
    </xf>
    <xf numFmtId="0" fontId="2" fillId="0" borderId="34" xfId="4" applyBorder="1" applyAlignment="1">
      <alignment vertical="top" wrapText="1"/>
    </xf>
    <xf numFmtId="178" fontId="4" fillId="0" borderId="82" xfId="4" applyNumberFormat="1" applyFont="1" applyBorder="1" applyAlignment="1">
      <alignment vertical="center" wrapText="1"/>
    </xf>
    <xf numFmtId="178" fontId="4" fillId="0" borderId="1" xfId="4" applyNumberFormat="1" applyFont="1" applyBorder="1" applyAlignment="1">
      <alignment vertical="center" wrapText="1"/>
    </xf>
    <xf numFmtId="178" fontId="4" fillId="0" borderId="85" xfId="4" applyNumberFormat="1" applyFont="1" applyBorder="1" applyAlignment="1">
      <alignment vertical="center" wrapText="1"/>
    </xf>
    <xf numFmtId="178" fontId="4" fillId="0" borderId="13" xfId="4" applyNumberFormat="1" applyFont="1" applyBorder="1" applyAlignment="1">
      <alignment vertical="center" wrapText="1"/>
    </xf>
    <xf numFmtId="0" fontId="4" fillId="0" borderId="1" xfId="0" applyFont="1" applyBorder="1" applyAlignment="1">
      <alignment vertical="center" wrapText="1" shrinkToFit="1"/>
    </xf>
    <xf numFmtId="0" fontId="4" fillId="0" borderId="16" xfId="0" applyFont="1" applyBorder="1" applyAlignment="1">
      <alignment vertical="center" wrapText="1" shrinkToFit="1"/>
    </xf>
    <xf numFmtId="178" fontId="4" fillId="0" borderId="82" xfId="4" applyNumberFormat="1" applyFont="1" applyBorder="1" applyAlignment="1">
      <alignment horizontal="left" vertical="center" wrapText="1"/>
    </xf>
    <xf numFmtId="178" fontId="4" fillId="0" borderId="1" xfId="4" applyNumberFormat="1" applyFont="1" applyBorder="1" applyAlignment="1">
      <alignment horizontal="left" vertical="center" wrapText="1"/>
    </xf>
    <xf numFmtId="178" fontId="4" fillId="0" borderId="1" xfId="0" applyNumberFormat="1" applyFont="1" applyBorder="1">
      <alignment vertical="center"/>
    </xf>
    <xf numFmtId="178" fontId="4" fillId="0" borderId="85" xfId="0" applyNumberFormat="1" applyFont="1" applyBorder="1">
      <alignment vertical="center"/>
    </xf>
    <xf numFmtId="178" fontId="4" fillId="0" borderId="13" xfId="0" applyNumberFormat="1" applyFont="1" applyBorder="1">
      <alignment vertical="center"/>
    </xf>
    <xf numFmtId="0" fontId="0" fillId="0" borderId="1" xfId="0" applyBorder="1" applyAlignment="1">
      <alignment horizontal="center" vertical="center"/>
    </xf>
    <xf numFmtId="0" fontId="0" fillId="0" borderId="16" xfId="0" applyBorder="1" applyAlignment="1">
      <alignment horizontal="center" vertical="center"/>
    </xf>
    <xf numFmtId="179" fontId="4" fillId="0" borderId="85" xfId="0" applyNumberFormat="1" applyFont="1" applyBorder="1" applyAlignment="1">
      <alignment horizontal="center" vertical="center" wrapText="1"/>
    </xf>
    <xf numFmtId="179" fontId="4" fillId="0" borderId="13" xfId="0" applyNumberFormat="1" applyFont="1" applyBorder="1" applyAlignment="1">
      <alignment horizontal="center" vertical="center" wrapText="1"/>
    </xf>
    <xf numFmtId="179" fontId="4" fillId="0" borderId="18" xfId="0" applyNumberFormat="1" applyFont="1" applyBorder="1" applyAlignment="1">
      <alignment horizontal="center" vertical="center" wrapText="1"/>
    </xf>
    <xf numFmtId="0" fontId="4" fillId="0" borderId="14" xfId="4" applyFont="1" applyBorder="1" applyAlignment="1">
      <alignment horizontal="left" vertical="center" wrapText="1"/>
    </xf>
    <xf numFmtId="177" fontId="4" fillId="0" borderId="23" xfId="1" applyNumberFormat="1" applyFont="1" applyFill="1" applyBorder="1" applyAlignment="1">
      <alignment horizontal="right" vertical="center"/>
    </xf>
    <xf numFmtId="177" fontId="4" fillId="0" borderId="14" xfId="1" applyNumberFormat="1" applyFont="1" applyFill="1" applyBorder="1" applyAlignment="1">
      <alignment horizontal="right" vertical="center"/>
    </xf>
    <xf numFmtId="0" fontId="4" fillId="0" borderId="23" xfId="4" applyFont="1" applyBorder="1" applyAlignment="1" applyProtection="1">
      <alignment vertical="center" wrapText="1"/>
      <protection locked="0"/>
    </xf>
    <xf numFmtId="0" fontId="4" fillId="0" borderId="14" xfId="4" applyFont="1" applyBorder="1" applyAlignment="1" applyProtection="1">
      <alignment vertical="center" wrapText="1"/>
      <protection locked="0"/>
    </xf>
    <xf numFmtId="0" fontId="4" fillId="0" borderId="15" xfId="4" applyFont="1" applyBorder="1" applyAlignment="1" applyProtection="1">
      <alignment vertical="center" wrapText="1"/>
      <protection locked="0"/>
    </xf>
    <xf numFmtId="0" fontId="0" fillId="0" borderId="84" xfId="4" applyFont="1" applyBorder="1" applyAlignment="1">
      <alignment horizontal="center" vertical="center"/>
    </xf>
    <xf numFmtId="0" fontId="2" fillId="0" borderId="84" xfId="4" applyBorder="1" applyAlignment="1">
      <alignment horizontal="center" vertical="center"/>
    </xf>
    <xf numFmtId="0" fontId="2" fillId="0" borderId="23" xfId="4" applyBorder="1" applyAlignment="1">
      <alignment vertical="center" wrapText="1"/>
    </xf>
    <xf numFmtId="0" fontId="2" fillId="0" borderId="14" xfId="0" applyFont="1" applyBorder="1" applyAlignment="1">
      <alignment vertical="center" wrapText="1"/>
    </xf>
    <xf numFmtId="0" fontId="2" fillId="0" borderId="15" xfId="0" applyFont="1" applyBorder="1" applyAlignment="1">
      <alignment vertical="center" wrapText="1"/>
    </xf>
    <xf numFmtId="0" fontId="0" fillId="0" borderId="0" xfId="0" applyAlignment="1">
      <alignment horizontal="center"/>
    </xf>
    <xf numFmtId="0" fontId="17" fillId="0" borderId="0" xfId="0" applyFont="1" applyAlignment="1">
      <alignment vertical="center" wrapText="1"/>
    </xf>
    <xf numFmtId="0" fontId="29" fillId="0" borderId="160" xfId="0" applyFont="1" applyBorder="1" applyAlignment="1">
      <alignment vertical="center" wrapText="1"/>
    </xf>
  </cellXfs>
  <cellStyles count="5">
    <cellStyle name="桁区切り" xfId="1" builtinId="6"/>
    <cellStyle name="標準" xfId="0" builtinId="0"/>
    <cellStyle name="標準_○×様式02_産廃計画書（様式２の２）" xfId="2"/>
    <cellStyle name="標準_○×様式02_産廃計画書（様式２の２）_Form-hourei(SP)2003" xfId="3"/>
    <cellStyle name="標準_○×様式02_産廃計画書（様式２の２）_Form-jishu" xfId="4"/>
  </cellStyles>
  <dxfs count="100">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s>
  <tableStyles count="0" defaultTableStyle="TableStyleMedium9" defaultPivotStyle="PivotStyleLight16"/>
  <colors>
    <mruColors>
      <color rgb="FFCCFFCC"/>
      <color rgb="FFCCFFFF"/>
      <color rgb="FFFF00FF"/>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47300" name="Line 1">
          <a:extLst>
            <a:ext uri="{FF2B5EF4-FFF2-40B4-BE49-F238E27FC236}">
              <a16:creationId xmlns:a16="http://schemas.microsoft.com/office/drawing/2014/main" id="{00000000-0008-0000-0100-000064740E00}"/>
            </a:ext>
          </a:extLst>
        </xdr:cNvPr>
        <xdr:cNvSpPr>
          <a:spLocks noChangeShapeType="1"/>
        </xdr:cNvSpPr>
      </xdr:nvSpPr>
      <xdr:spPr bwMode="auto">
        <a:xfrm>
          <a:off x="4267200" y="721995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47301" name="Line 2">
          <a:extLst>
            <a:ext uri="{FF2B5EF4-FFF2-40B4-BE49-F238E27FC236}">
              <a16:creationId xmlns:a16="http://schemas.microsoft.com/office/drawing/2014/main" id="{00000000-0008-0000-0100-00006574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47302" name="Line 3">
          <a:extLst>
            <a:ext uri="{FF2B5EF4-FFF2-40B4-BE49-F238E27FC236}">
              <a16:creationId xmlns:a16="http://schemas.microsoft.com/office/drawing/2014/main" id="{00000000-0008-0000-0100-00006674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47303" name="Line 4">
          <a:extLst>
            <a:ext uri="{FF2B5EF4-FFF2-40B4-BE49-F238E27FC236}">
              <a16:creationId xmlns:a16="http://schemas.microsoft.com/office/drawing/2014/main" id="{00000000-0008-0000-0100-00006774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47304" name="Line 5">
          <a:extLst>
            <a:ext uri="{FF2B5EF4-FFF2-40B4-BE49-F238E27FC236}">
              <a16:creationId xmlns:a16="http://schemas.microsoft.com/office/drawing/2014/main" id="{00000000-0008-0000-0100-00006874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47305" name="Line 6">
          <a:extLst>
            <a:ext uri="{FF2B5EF4-FFF2-40B4-BE49-F238E27FC236}">
              <a16:creationId xmlns:a16="http://schemas.microsoft.com/office/drawing/2014/main" id="{00000000-0008-0000-0100-00006974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47306" name="Line 7">
          <a:extLst>
            <a:ext uri="{FF2B5EF4-FFF2-40B4-BE49-F238E27FC236}">
              <a16:creationId xmlns:a16="http://schemas.microsoft.com/office/drawing/2014/main" id="{00000000-0008-0000-0100-00006A740E00}"/>
            </a:ext>
          </a:extLst>
        </xdr:cNvPr>
        <xdr:cNvSpPr>
          <a:spLocks noChangeShapeType="1"/>
        </xdr:cNvSpPr>
      </xdr:nvSpPr>
      <xdr:spPr bwMode="auto">
        <a:xfrm rot="-5400000">
          <a:off x="50625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7307" name="Line 8">
          <a:extLst>
            <a:ext uri="{FF2B5EF4-FFF2-40B4-BE49-F238E27FC236}">
              <a16:creationId xmlns:a16="http://schemas.microsoft.com/office/drawing/2014/main" id="{00000000-0008-0000-0100-00006B74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47308" name="Line 9">
          <a:extLst>
            <a:ext uri="{FF2B5EF4-FFF2-40B4-BE49-F238E27FC236}">
              <a16:creationId xmlns:a16="http://schemas.microsoft.com/office/drawing/2014/main" id="{00000000-0008-0000-0100-00006C740E00}"/>
            </a:ext>
          </a:extLst>
        </xdr:cNvPr>
        <xdr:cNvSpPr>
          <a:spLocks noChangeShapeType="1"/>
        </xdr:cNvSpPr>
      </xdr:nvSpPr>
      <xdr:spPr bwMode="auto">
        <a:xfrm rot="-5400000">
          <a:off x="4972050" y="77438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47309" name="AutoShape 15">
          <a:extLst>
            <a:ext uri="{FF2B5EF4-FFF2-40B4-BE49-F238E27FC236}">
              <a16:creationId xmlns:a16="http://schemas.microsoft.com/office/drawing/2014/main" id="{00000000-0008-0000-0100-00006D740E00}"/>
            </a:ext>
          </a:extLst>
        </xdr:cNvPr>
        <xdr:cNvSpPr>
          <a:spLocks/>
        </xdr:cNvSpPr>
      </xdr:nvSpPr>
      <xdr:spPr bwMode="auto">
        <a:xfrm>
          <a:off x="7334250" y="843915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7310" name="Line 16">
          <a:extLst>
            <a:ext uri="{FF2B5EF4-FFF2-40B4-BE49-F238E27FC236}">
              <a16:creationId xmlns:a16="http://schemas.microsoft.com/office/drawing/2014/main" id="{00000000-0008-0000-0100-00006E740E00}"/>
            </a:ext>
          </a:extLst>
        </xdr:cNvPr>
        <xdr:cNvSpPr>
          <a:spLocks noChangeShapeType="1"/>
        </xdr:cNvSpPr>
      </xdr:nvSpPr>
      <xdr:spPr bwMode="auto">
        <a:xfrm flipH="1">
          <a:off x="7334250" y="877252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142875</xdr:rowOff>
    </xdr:from>
    <xdr:to>
      <xdr:col>44</xdr:col>
      <xdr:colOff>0</xdr:colOff>
      <xdr:row>17</xdr:row>
      <xdr:rowOff>133350</xdr:rowOff>
    </xdr:to>
    <xdr:sp macro="" textlink="">
      <xdr:nvSpPr>
        <xdr:cNvPr id="947311" name="AutoShape 18">
          <a:extLst>
            <a:ext uri="{FF2B5EF4-FFF2-40B4-BE49-F238E27FC236}">
              <a16:creationId xmlns:a16="http://schemas.microsoft.com/office/drawing/2014/main" id="{00000000-0008-0000-0100-00006F740E00}"/>
            </a:ext>
          </a:extLst>
        </xdr:cNvPr>
        <xdr:cNvSpPr>
          <a:spLocks/>
        </xdr:cNvSpPr>
      </xdr:nvSpPr>
      <xdr:spPr bwMode="auto">
        <a:xfrm>
          <a:off x="13211175" y="444817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47312" name="Line 27">
          <a:extLst>
            <a:ext uri="{FF2B5EF4-FFF2-40B4-BE49-F238E27FC236}">
              <a16:creationId xmlns:a16="http://schemas.microsoft.com/office/drawing/2014/main" id="{00000000-0008-0000-0100-00007074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47313" name="Line 28">
          <a:extLst>
            <a:ext uri="{FF2B5EF4-FFF2-40B4-BE49-F238E27FC236}">
              <a16:creationId xmlns:a16="http://schemas.microsoft.com/office/drawing/2014/main" id="{00000000-0008-0000-0100-00007174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47314" name="Line 29">
          <a:extLst>
            <a:ext uri="{FF2B5EF4-FFF2-40B4-BE49-F238E27FC236}">
              <a16:creationId xmlns:a16="http://schemas.microsoft.com/office/drawing/2014/main" id="{00000000-0008-0000-0100-00007274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276225</xdr:rowOff>
    </xdr:from>
    <xdr:to>
      <xdr:col>32</xdr:col>
      <xdr:colOff>114300</xdr:colOff>
      <xdr:row>16</xdr:row>
      <xdr:rowOff>276225</xdr:rowOff>
    </xdr:to>
    <xdr:sp macro="" textlink="">
      <xdr:nvSpPr>
        <xdr:cNvPr id="947315" name="Line 30">
          <a:extLst>
            <a:ext uri="{FF2B5EF4-FFF2-40B4-BE49-F238E27FC236}">
              <a16:creationId xmlns:a16="http://schemas.microsoft.com/office/drawing/2014/main" id="{00000000-0008-0000-0100-000073740E00}"/>
            </a:ext>
          </a:extLst>
        </xdr:cNvPr>
        <xdr:cNvSpPr>
          <a:spLocks noChangeShapeType="1"/>
        </xdr:cNvSpPr>
      </xdr:nvSpPr>
      <xdr:spPr bwMode="auto">
        <a:xfrm rot="-5400000">
          <a:off x="96297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247650</xdr:rowOff>
    </xdr:from>
    <xdr:to>
      <xdr:col>33</xdr:col>
      <xdr:colOff>0</xdr:colOff>
      <xdr:row>13</xdr:row>
      <xdr:rowOff>247650</xdr:rowOff>
    </xdr:to>
    <xdr:sp macro="" textlink="">
      <xdr:nvSpPr>
        <xdr:cNvPr id="947316" name="Line 28">
          <a:extLst>
            <a:ext uri="{FF2B5EF4-FFF2-40B4-BE49-F238E27FC236}">
              <a16:creationId xmlns:a16="http://schemas.microsoft.com/office/drawing/2014/main" id="{00000000-0008-0000-0100-000074740E00}"/>
            </a:ext>
          </a:extLst>
        </xdr:cNvPr>
        <xdr:cNvSpPr>
          <a:spLocks noChangeShapeType="1"/>
        </xdr:cNvSpPr>
      </xdr:nvSpPr>
      <xdr:spPr bwMode="auto">
        <a:xfrm rot="-5400000">
          <a:off x="97202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9525</xdr:colOff>
      <xdr:row>8</xdr:row>
      <xdr:rowOff>152400</xdr:rowOff>
    </xdr:from>
    <xdr:to>
      <xdr:col>5</xdr:col>
      <xdr:colOff>0</xdr:colOff>
      <xdr:row>10</xdr:row>
      <xdr:rowOff>161925</xdr:rowOff>
    </xdr:to>
    <xdr:grpSp>
      <xdr:nvGrpSpPr>
        <xdr:cNvPr id="947317" name="グループ化 31">
          <a:extLst>
            <a:ext uri="{FF2B5EF4-FFF2-40B4-BE49-F238E27FC236}">
              <a16:creationId xmlns:a16="http://schemas.microsoft.com/office/drawing/2014/main" id="{00000000-0008-0000-0100-000075740E00}"/>
            </a:ext>
          </a:extLst>
        </xdr:cNvPr>
        <xdr:cNvGrpSpPr>
          <a:grpSpLocks/>
        </xdr:cNvGrpSpPr>
      </xdr:nvGrpSpPr>
      <xdr:grpSpPr bwMode="auto">
        <a:xfrm>
          <a:off x="1847850" y="2200275"/>
          <a:ext cx="657225" cy="638175"/>
          <a:chOff x="1455420" y="2194560"/>
          <a:chExt cx="586740" cy="632460"/>
        </a:xfrm>
      </xdr:grpSpPr>
      <xdr:cxnSp macro="">
        <xdr:nvCxnSpPr>
          <xdr:cNvPr id="37" name="直線コネクタ 36">
            <a:extLst>
              <a:ext uri="{FF2B5EF4-FFF2-40B4-BE49-F238E27FC236}">
                <a16:creationId xmlns:a16="http://schemas.microsoft.com/office/drawing/2014/main" id="{00000000-0008-0000-0100-000025000000}"/>
              </a:ext>
            </a:extLst>
          </xdr:cNvPr>
          <xdr:cNvCxnSpPr/>
        </xdr:nvCxnSpPr>
        <xdr:spPr bwMode="auto">
          <a:xfrm>
            <a:off x="1455420" y="282702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39" name="直線コネクタ 38">
            <a:extLst>
              <a:ext uri="{FF2B5EF4-FFF2-40B4-BE49-F238E27FC236}">
                <a16:creationId xmlns:a16="http://schemas.microsoft.com/office/drawing/2014/main" id="{00000000-0008-0000-0100-000027000000}"/>
              </a:ext>
            </a:extLst>
          </xdr:cNvPr>
          <xdr:cNvCxnSpPr/>
        </xdr:nvCxnSpPr>
        <xdr:spPr bwMode="auto">
          <a:xfrm rot="5400000" flipH="1" flipV="1">
            <a:off x="1411301"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41" name="直線コネクタ 40">
            <a:extLst>
              <a:ext uri="{FF2B5EF4-FFF2-40B4-BE49-F238E27FC236}">
                <a16:creationId xmlns:a16="http://schemas.microsoft.com/office/drawing/2014/main" id="{00000000-0008-0000-0100-000029000000}"/>
              </a:ext>
            </a:extLst>
          </xdr:cNvPr>
          <xdr:cNvCxnSpPr/>
        </xdr:nvCxnSpPr>
        <xdr:spPr bwMode="auto">
          <a:xfrm>
            <a:off x="1719028" y="220400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333375</xdr:colOff>
      <xdr:row>8</xdr:row>
      <xdr:rowOff>76200</xdr:rowOff>
    </xdr:from>
    <xdr:to>
      <xdr:col>5</xdr:col>
      <xdr:colOff>9525</xdr:colOff>
      <xdr:row>8</xdr:row>
      <xdr:rowOff>76200</xdr:rowOff>
    </xdr:to>
    <xdr:sp macro="" textlink="">
      <xdr:nvSpPr>
        <xdr:cNvPr id="947318" name="Line 5">
          <a:extLst>
            <a:ext uri="{FF2B5EF4-FFF2-40B4-BE49-F238E27FC236}">
              <a16:creationId xmlns:a16="http://schemas.microsoft.com/office/drawing/2014/main" id="{00000000-0008-0000-0100-000076740E00}"/>
            </a:ext>
          </a:extLst>
        </xdr:cNvPr>
        <xdr:cNvSpPr>
          <a:spLocks noChangeShapeType="1"/>
        </xdr:cNvSpPr>
      </xdr:nvSpPr>
      <xdr:spPr bwMode="auto">
        <a:xfrm rot="-5400000">
          <a:off x="2343150" y="195262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333375</xdr:colOff>
      <xdr:row>10</xdr:row>
      <xdr:rowOff>85725</xdr:rowOff>
    </xdr:from>
    <xdr:to>
      <xdr:col>5</xdr:col>
      <xdr:colOff>9525</xdr:colOff>
      <xdr:row>10</xdr:row>
      <xdr:rowOff>85725</xdr:rowOff>
    </xdr:to>
    <xdr:sp macro="" textlink="">
      <xdr:nvSpPr>
        <xdr:cNvPr id="947319" name="Line 5">
          <a:extLst>
            <a:ext uri="{FF2B5EF4-FFF2-40B4-BE49-F238E27FC236}">
              <a16:creationId xmlns:a16="http://schemas.microsoft.com/office/drawing/2014/main" id="{00000000-0008-0000-0100-000077740E00}"/>
            </a:ext>
          </a:extLst>
        </xdr:cNvPr>
        <xdr:cNvSpPr>
          <a:spLocks noChangeShapeType="1"/>
        </xdr:cNvSpPr>
      </xdr:nvSpPr>
      <xdr:spPr bwMode="auto">
        <a:xfrm rot="-5400000">
          <a:off x="2343150" y="259080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43</xdr:col>
      <xdr:colOff>0</xdr:colOff>
      <xdr:row>16</xdr:row>
      <xdr:rowOff>161925</xdr:rowOff>
    </xdr:from>
    <xdr:to>
      <xdr:col>43</xdr:col>
      <xdr:colOff>180975</xdr:colOff>
      <xdr:row>16</xdr:row>
      <xdr:rowOff>161925</xdr:rowOff>
    </xdr:to>
    <xdr:sp macro="" textlink="">
      <xdr:nvSpPr>
        <xdr:cNvPr id="947320" name="Line 19">
          <a:extLst>
            <a:ext uri="{FF2B5EF4-FFF2-40B4-BE49-F238E27FC236}">
              <a16:creationId xmlns:a16="http://schemas.microsoft.com/office/drawing/2014/main" id="{00000000-0008-0000-0100-000078740E00}"/>
            </a:ext>
          </a:extLst>
        </xdr:cNvPr>
        <xdr:cNvSpPr>
          <a:spLocks noChangeShapeType="1"/>
        </xdr:cNvSpPr>
      </xdr:nvSpPr>
      <xdr:spPr bwMode="auto">
        <a:xfrm flipH="1">
          <a:off x="13201650"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47625</xdr:colOff>
      <xdr:row>16</xdr:row>
      <xdr:rowOff>266700</xdr:rowOff>
    </xdr:from>
    <xdr:to>
      <xdr:col>23</xdr:col>
      <xdr:colOff>85725</xdr:colOff>
      <xdr:row>16</xdr:row>
      <xdr:rowOff>266700</xdr:rowOff>
    </xdr:to>
    <xdr:sp macro="" textlink="">
      <xdr:nvSpPr>
        <xdr:cNvPr id="947321" name="Line 30">
          <a:extLst>
            <a:ext uri="{FF2B5EF4-FFF2-40B4-BE49-F238E27FC236}">
              <a16:creationId xmlns:a16="http://schemas.microsoft.com/office/drawing/2014/main" id="{00000000-0008-0000-0100-000079740E00}"/>
            </a:ext>
          </a:extLst>
        </xdr:cNvPr>
        <xdr:cNvSpPr>
          <a:spLocks noChangeShapeType="1"/>
        </xdr:cNvSpPr>
      </xdr:nvSpPr>
      <xdr:spPr bwMode="auto">
        <a:xfrm rot="-5400000">
          <a:off x="73056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47322" name="Line 1">
          <a:extLst>
            <a:ext uri="{FF2B5EF4-FFF2-40B4-BE49-F238E27FC236}">
              <a16:creationId xmlns:a16="http://schemas.microsoft.com/office/drawing/2014/main" id="{00000000-0008-0000-0100-00007A740E00}"/>
            </a:ext>
          </a:extLst>
        </xdr:cNvPr>
        <xdr:cNvSpPr>
          <a:spLocks noChangeShapeType="1"/>
        </xdr:cNvSpPr>
      </xdr:nvSpPr>
      <xdr:spPr bwMode="auto">
        <a:xfrm rot="-5400000">
          <a:off x="8034338" y="759618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47323" name="Line 1">
          <a:extLst>
            <a:ext uri="{FF2B5EF4-FFF2-40B4-BE49-F238E27FC236}">
              <a16:creationId xmlns:a16="http://schemas.microsoft.com/office/drawing/2014/main" id="{00000000-0008-0000-0100-00007B740E00}"/>
            </a:ext>
          </a:extLst>
        </xdr:cNvPr>
        <xdr:cNvSpPr>
          <a:spLocks noChangeShapeType="1"/>
        </xdr:cNvSpPr>
      </xdr:nvSpPr>
      <xdr:spPr bwMode="auto">
        <a:xfrm>
          <a:off x="105060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21535" name="Line 1">
          <a:extLst>
            <a:ext uri="{FF2B5EF4-FFF2-40B4-BE49-F238E27FC236}">
              <a16:creationId xmlns:a16="http://schemas.microsoft.com/office/drawing/2014/main" id="{00000000-0008-0000-0200-0000BF0F0E00}"/>
            </a:ext>
          </a:extLst>
        </xdr:cNvPr>
        <xdr:cNvSpPr>
          <a:spLocks noChangeShapeType="1"/>
        </xdr:cNvSpPr>
      </xdr:nvSpPr>
      <xdr:spPr bwMode="auto">
        <a:xfrm>
          <a:off x="4267200" y="721995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21536" name="Line 2">
          <a:extLst>
            <a:ext uri="{FF2B5EF4-FFF2-40B4-BE49-F238E27FC236}">
              <a16:creationId xmlns:a16="http://schemas.microsoft.com/office/drawing/2014/main" id="{00000000-0008-0000-0200-0000C00F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21537" name="Line 3">
          <a:extLst>
            <a:ext uri="{FF2B5EF4-FFF2-40B4-BE49-F238E27FC236}">
              <a16:creationId xmlns:a16="http://schemas.microsoft.com/office/drawing/2014/main" id="{00000000-0008-0000-0200-0000C10F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21538" name="Line 4">
          <a:extLst>
            <a:ext uri="{FF2B5EF4-FFF2-40B4-BE49-F238E27FC236}">
              <a16:creationId xmlns:a16="http://schemas.microsoft.com/office/drawing/2014/main" id="{00000000-0008-0000-0200-0000C20F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21539" name="Line 5">
          <a:extLst>
            <a:ext uri="{FF2B5EF4-FFF2-40B4-BE49-F238E27FC236}">
              <a16:creationId xmlns:a16="http://schemas.microsoft.com/office/drawing/2014/main" id="{00000000-0008-0000-0200-0000C30F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21540" name="Line 6">
          <a:extLst>
            <a:ext uri="{FF2B5EF4-FFF2-40B4-BE49-F238E27FC236}">
              <a16:creationId xmlns:a16="http://schemas.microsoft.com/office/drawing/2014/main" id="{00000000-0008-0000-0200-0000C40F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21541" name="Line 7">
          <a:extLst>
            <a:ext uri="{FF2B5EF4-FFF2-40B4-BE49-F238E27FC236}">
              <a16:creationId xmlns:a16="http://schemas.microsoft.com/office/drawing/2014/main" id="{00000000-0008-0000-0200-0000C50F0E00}"/>
            </a:ext>
          </a:extLst>
        </xdr:cNvPr>
        <xdr:cNvSpPr>
          <a:spLocks noChangeShapeType="1"/>
        </xdr:cNvSpPr>
      </xdr:nvSpPr>
      <xdr:spPr bwMode="auto">
        <a:xfrm rot="-5400000">
          <a:off x="50625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21542" name="Line 8">
          <a:extLst>
            <a:ext uri="{FF2B5EF4-FFF2-40B4-BE49-F238E27FC236}">
              <a16:creationId xmlns:a16="http://schemas.microsoft.com/office/drawing/2014/main" id="{00000000-0008-0000-0200-0000C60F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21543" name="Line 9">
          <a:extLst>
            <a:ext uri="{FF2B5EF4-FFF2-40B4-BE49-F238E27FC236}">
              <a16:creationId xmlns:a16="http://schemas.microsoft.com/office/drawing/2014/main" id="{00000000-0008-0000-0200-0000C70F0E00}"/>
            </a:ext>
          </a:extLst>
        </xdr:cNvPr>
        <xdr:cNvSpPr>
          <a:spLocks noChangeShapeType="1"/>
        </xdr:cNvSpPr>
      </xdr:nvSpPr>
      <xdr:spPr bwMode="auto">
        <a:xfrm rot="-5400000">
          <a:off x="4972050" y="77438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21544" name="Line 16">
          <a:extLst>
            <a:ext uri="{FF2B5EF4-FFF2-40B4-BE49-F238E27FC236}">
              <a16:creationId xmlns:a16="http://schemas.microsoft.com/office/drawing/2014/main" id="{00000000-0008-0000-0200-0000C80F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21545" name="Line 27">
          <a:extLst>
            <a:ext uri="{FF2B5EF4-FFF2-40B4-BE49-F238E27FC236}">
              <a16:creationId xmlns:a16="http://schemas.microsoft.com/office/drawing/2014/main" id="{00000000-0008-0000-0200-0000C90F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21546" name="Line 28">
          <a:extLst>
            <a:ext uri="{FF2B5EF4-FFF2-40B4-BE49-F238E27FC236}">
              <a16:creationId xmlns:a16="http://schemas.microsoft.com/office/drawing/2014/main" id="{00000000-0008-0000-0200-0000CA0F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21547" name="Line 29">
          <a:extLst>
            <a:ext uri="{FF2B5EF4-FFF2-40B4-BE49-F238E27FC236}">
              <a16:creationId xmlns:a16="http://schemas.microsoft.com/office/drawing/2014/main" id="{00000000-0008-0000-0200-0000CB0F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21548" name="Line 79">
          <a:extLst>
            <a:ext uri="{FF2B5EF4-FFF2-40B4-BE49-F238E27FC236}">
              <a16:creationId xmlns:a16="http://schemas.microsoft.com/office/drawing/2014/main" id="{00000000-0008-0000-0200-0000CC0F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21549" name="AutoShape 86">
          <a:extLst>
            <a:ext uri="{FF2B5EF4-FFF2-40B4-BE49-F238E27FC236}">
              <a16:creationId xmlns:a16="http://schemas.microsoft.com/office/drawing/2014/main" id="{00000000-0008-0000-0200-0000CD0F0E00}"/>
            </a:ext>
          </a:extLst>
        </xdr:cNvPr>
        <xdr:cNvSpPr>
          <a:spLocks/>
        </xdr:cNvSpPr>
      </xdr:nvSpPr>
      <xdr:spPr bwMode="auto">
        <a:xfrm>
          <a:off x="7334250" y="843915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21550" name="Line 87">
          <a:extLst>
            <a:ext uri="{FF2B5EF4-FFF2-40B4-BE49-F238E27FC236}">
              <a16:creationId xmlns:a16="http://schemas.microsoft.com/office/drawing/2014/main" id="{00000000-0008-0000-0200-0000CE0F0E00}"/>
            </a:ext>
          </a:extLst>
        </xdr:cNvPr>
        <xdr:cNvSpPr>
          <a:spLocks noChangeShapeType="1"/>
        </xdr:cNvSpPr>
      </xdr:nvSpPr>
      <xdr:spPr bwMode="auto">
        <a:xfrm flipH="1">
          <a:off x="7334250" y="877252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161925</xdr:rowOff>
    </xdr:from>
    <xdr:to>
      <xdr:col>44</xdr:col>
      <xdr:colOff>0</xdr:colOff>
      <xdr:row>17</xdr:row>
      <xdr:rowOff>152400</xdr:rowOff>
    </xdr:to>
    <xdr:sp macro="" textlink="">
      <xdr:nvSpPr>
        <xdr:cNvPr id="921551" name="AutoShape 89">
          <a:extLst>
            <a:ext uri="{FF2B5EF4-FFF2-40B4-BE49-F238E27FC236}">
              <a16:creationId xmlns:a16="http://schemas.microsoft.com/office/drawing/2014/main" id="{00000000-0008-0000-0200-0000CF0F0E00}"/>
            </a:ext>
          </a:extLst>
        </xdr:cNvPr>
        <xdr:cNvSpPr>
          <a:spLocks/>
        </xdr:cNvSpPr>
      </xdr:nvSpPr>
      <xdr:spPr bwMode="auto">
        <a:xfrm>
          <a:off x="13211175" y="446722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31</xdr:col>
      <xdr:colOff>85725</xdr:colOff>
      <xdr:row>16</xdr:row>
      <xdr:rowOff>257175</xdr:rowOff>
    </xdr:from>
    <xdr:to>
      <xdr:col>32</xdr:col>
      <xdr:colOff>133350</xdr:colOff>
      <xdr:row>16</xdr:row>
      <xdr:rowOff>257175</xdr:rowOff>
    </xdr:to>
    <xdr:sp macro="" textlink="">
      <xdr:nvSpPr>
        <xdr:cNvPr id="921552" name="Line 101">
          <a:extLst>
            <a:ext uri="{FF2B5EF4-FFF2-40B4-BE49-F238E27FC236}">
              <a16:creationId xmlns:a16="http://schemas.microsoft.com/office/drawing/2014/main" id="{00000000-0008-0000-0200-0000D00F0E00}"/>
            </a:ext>
          </a:extLst>
        </xdr:cNvPr>
        <xdr:cNvSpPr>
          <a:spLocks noChangeShapeType="1"/>
        </xdr:cNvSpPr>
      </xdr:nvSpPr>
      <xdr:spPr bwMode="auto">
        <a:xfrm rot="-5400000">
          <a:off x="9648825"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247650</xdr:rowOff>
    </xdr:from>
    <xdr:to>
      <xdr:col>33</xdr:col>
      <xdr:colOff>0</xdr:colOff>
      <xdr:row>13</xdr:row>
      <xdr:rowOff>247650</xdr:rowOff>
    </xdr:to>
    <xdr:sp macro="" textlink="">
      <xdr:nvSpPr>
        <xdr:cNvPr id="921553" name="Line 99">
          <a:extLst>
            <a:ext uri="{FF2B5EF4-FFF2-40B4-BE49-F238E27FC236}">
              <a16:creationId xmlns:a16="http://schemas.microsoft.com/office/drawing/2014/main" id="{00000000-0008-0000-0200-0000D10F0E00}"/>
            </a:ext>
          </a:extLst>
        </xdr:cNvPr>
        <xdr:cNvSpPr>
          <a:spLocks noChangeShapeType="1"/>
        </xdr:cNvSpPr>
      </xdr:nvSpPr>
      <xdr:spPr bwMode="auto">
        <a:xfrm rot="-5400000">
          <a:off x="97202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323850</xdr:colOff>
      <xdr:row>10</xdr:row>
      <xdr:rowOff>152400</xdr:rowOff>
    </xdr:to>
    <xdr:grpSp>
      <xdr:nvGrpSpPr>
        <xdr:cNvPr id="921554" name="グループ化 33">
          <a:extLst>
            <a:ext uri="{FF2B5EF4-FFF2-40B4-BE49-F238E27FC236}">
              <a16:creationId xmlns:a16="http://schemas.microsoft.com/office/drawing/2014/main" id="{00000000-0008-0000-0200-0000D20F0E00}"/>
            </a:ext>
          </a:extLst>
        </xdr:cNvPr>
        <xdr:cNvGrpSpPr>
          <a:grpSpLocks/>
        </xdr:cNvGrpSpPr>
      </xdr:nvGrpSpPr>
      <xdr:grpSpPr bwMode="auto">
        <a:xfrm>
          <a:off x="1838325" y="2190750"/>
          <a:ext cx="657225" cy="638175"/>
          <a:chOff x="1447800" y="2186940"/>
          <a:chExt cx="586740" cy="632460"/>
        </a:xfrm>
      </xdr:grpSpPr>
      <xdr:cxnSp macro="">
        <xdr:nvCxnSpPr>
          <xdr:cNvPr id="80" name="直線コネクタ 79">
            <a:extLst>
              <a:ext uri="{FF2B5EF4-FFF2-40B4-BE49-F238E27FC236}">
                <a16:creationId xmlns:a16="http://schemas.microsoft.com/office/drawing/2014/main" id="{00000000-0008-0000-0200-000050000000}"/>
              </a:ext>
            </a:extLst>
          </xdr:cNvPr>
          <xdr:cNvCxnSpPr/>
        </xdr:nvCxnSpPr>
        <xdr:spPr bwMode="auto">
          <a:xfrm>
            <a:off x="1447800" y="281940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81" name="直線コネクタ 80">
            <a:extLst>
              <a:ext uri="{FF2B5EF4-FFF2-40B4-BE49-F238E27FC236}">
                <a16:creationId xmlns:a16="http://schemas.microsoft.com/office/drawing/2014/main" id="{00000000-0008-0000-0200-000051000000}"/>
              </a:ext>
            </a:extLst>
          </xdr:cNvPr>
          <xdr:cNvCxnSpPr/>
        </xdr:nvCxnSpPr>
        <xdr:spPr bwMode="auto">
          <a:xfrm rot="5400000" flipH="1" flipV="1">
            <a:off x="1403681"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82" name="直線コネクタ 81">
            <a:extLst>
              <a:ext uri="{FF2B5EF4-FFF2-40B4-BE49-F238E27FC236}">
                <a16:creationId xmlns:a16="http://schemas.microsoft.com/office/drawing/2014/main" id="{00000000-0008-0000-0200-000052000000}"/>
              </a:ext>
            </a:extLst>
          </xdr:cNvPr>
          <xdr:cNvCxnSpPr/>
        </xdr:nvCxnSpPr>
        <xdr:spPr bwMode="auto">
          <a:xfrm>
            <a:off x="1711408" y="219638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66675</xdr:rowOff>
    </xdr:from>
    <xdr:to>
      <xdr:col>5</xdr:col>
      <xdr:colOff>0</xdr:colOff>
      <xdr:row>8</xdr:row>
      <xdr:rowOff>66675</xdr:rowOff>
    </xdr:to>
    <xdr:sp macro="" textlink="">
      <xdr:nvSpPr>
        <xdr:cNvPr id="921555" name="Line 5">
          <a:extLst>
            <a:ext uri="{FF2B5EF4-FFF2-40B4-BE49-F238E27FC236}">
              <a16:creationId xmlns:a16="http://schemas.microsoft.com/office/drawing/2014/main" id="{00000000-0008-0000-0200-0000D30F0E00}"/>
            </a:ext>
          </a:extLst>
        </xdr:cNvPr>
        <xdr:cNvSpPr>
          <a:spLocks noChangeShapeType="1"/>
        </xdr:cNvSpPr>
      </xdr:nvSpPr>
      <xdr:spPr bwMode="auto">
        <a:xfrm rot="-5400000">
          <a:off x="2333625" y="194310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76200</xdr:rowOff>
    </xdr:from>
    <xdr:to>
      <xdr:col>5</xdr:col>
      <xdr:colOff>0</xdr:colOff>
      <xdr:row>10</xdr:row>
      <xdr:rowOff>76200</xdr:rowOff>
    </xdr:to>
    <xdr:sp macro="" textlink="">
      <xdr:nvSpPr>
        <xdr:cNvPr id="921556" name="Line 5">
          <a:extLst>
            <a:ext uri="{FF2B5EF4-FFF2-40B4-BE49-F238E27FC236}">
              <a16:creationId xmlns:a16="http://schemas.microsoft.com/office/drawing/2014/main" id="{00000000-0008-0000-0200-0000D40F0E00}"/>
            </a:ext>
          </a:extLst>
        </xdr:cNvPr>
        <xdr:cNvSpPr>
          <a:spLocks noChangeShapeType="1"/>
        </xdr:cNvSpPr>
      </xdr:nvSpPr>
      <xdr:spPr bwMode="auto">
        <a:xfrm rot="-5400000">
          <a:off x="2333625" y="258127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43</xdr:col>
      <xdr:colOff>0</xdr:colOff>
      <xdr:row>16</xdr:row>
      <xdr:rowOff>161925</xdr:rowOff>
    </xdr:from>
    <xdr:to>
      <xdr:col>43</xdr:col>
      <xdr:colOff>180975</xdr:colOff>
      <xdr:row>16</xdr:row>
      <xdr:rowOff>161925</xdr:rowOff>
    </xdr:to>
    <xdr:sp macro="" textlink="">
      <xdr:nvSpPr>
        <xdr:cNvPr id="921557" name="Line 90">
          <a:extLst>
            <a:ext uri="{FF2B5EF4-FFF2-40B4-BE49-F238E27FC236}">
              <a16:creationId xmlns:a16="http://schemas.microsoft.com/office/drawing/2014/main" id="{00000000-0008-0000-0200-0000D50F0E00}"/>
            </a:ext>
          </a:extLst>
        </xdr:cNvPr>
        <xdr:cNvSpPr>
          <a:spLocks noChangeShapeType="1"/>
        </xdr:cNvSpPr>
      </xdr:nvSpPr>
      <xdr:spPr bwMode="auto">
        <a:xfrm flipH="1">
          <a:off x="13201650"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123825</xdr:colOff>
      <xdr:row>16</xdr:row>
      <xdr:rowOff>266700</xdr:rowOff>
    </xdr:from>
    <xdr:to>
      <xdr:col>23</xdr:col>
      <xdr:colOff>152400</xdr:colOff>
      <xdr:row>16</xdr:row>
      <xdr:rowOff>266700</xdr:rowOff>
    </xdr:to>
    <xdr:sp macro="" textlink="">
      <xdr:nvSpPr>
        <xdr:cNvPr id="921558" name="Line 101">
          <a:extLst>
            <a:ext uri="{FF2B5EF4-FFF2-40B4-BE49-F238E27FC236}">
              <a16:creationId xmlns:a16="http://schemas.microsoft.com/office/drawing/2014/main" id="{00000000-0008-0000-0200-0000D60F0E00}"/>
            </a:ext>
          </a:extLst>
        </xdr:cNvPr>
        <xdr:cNvSpPr>
          <a:spLocks noChangeShapeType="1"/>
        </xdr:cNvSpPr>
      </xdr:nvSpPr>
      <xdr:spPr bwMode="auto">
        <a:xfrm rot="-5400000">
          <a:off x="7377113" y="4776787"/>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21559" name="Line 1">
          <a:extLst>
            <a:ext uri="{FF2B5EF4-FFF2-40B4-BE49-F238E27FC236}">
              <a16:creationId xmlns:a16="http://schemas.microsoft.com/office/drawing/2014/main" id="{00000000-0008-0000-0200-0000D70F0E00}"/>
            </a:ext>
          </a:extLst>
        </xdr:cNvPr>
        <xdr:cNvSpPr>
          <a:spLocks noChangeShapeType="1"/>
        </xdr:cNvSpPr>
      </xdr:nvSpPr>
      <xdr:spPr bwMode="auto">
        <a:xfrm rot="-5400000">
          <a:off x="8034338" y="759618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21560" name="Line 1">
          <a:extLst>
            <a:ext uri="{FF2B5EF4-FFF2-40B4-BE49-F238E27FC236}">
              <a16:creationId xmlns:a16="http://schemas.microsoft.com/office/drawing/2014/main" id="{00000000-0008-0000-0200-0000D80F0E00}"/>
            </a:ext>
          </a:extLst>
        </xdr:cNvPr>
        <xdr:cNvSpPr>
          <a:spLocks noChangeShapeType="1"/>
        </xdr:cNvSpPr>
      </xdr:nvSpPr>
      <xdr:spPr bwMode="auto">
        <a:xfrm>
          <a:off x="105060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38433" name="Line 1">
          <a:extLst>
            <a:ext uri="{FF2B5EF4-FFF2-40B4-BE49-F238E27FC236}">
              <a16:creationId xmlns:a16="http://schemas.microsoft.com/office/drawing/2014/main" id="{00000000-0008-0000-0300-0000C1510E00}"/>
            </a:ext>
          </a:extLst>
        </xdr:cNvPr>
        <xdr:cNvSpPr>
          <a:spLocks noChangeShapeType="1"/>
        </xdr:cNvSpPr>
      </xdr:nvSpPr>
      <xdr:spPr bwMode="auto">
        <a:xfrm>
          <a:off x="4267200" y="721995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38434" name="Line 2">
          <a:extLst>
            <a:ext uri="{FF2B5EF4-FFF2-40B4-BE49-F238E27FC236}">
              <a16:creationId xmlns:a16="http://schemas.microsoft.com/office/drawing/2014/main" id="{00000000-0008-0000-0300-0000C251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38435" name="Line 3">
          <a:extLst>
            <a:ext uri="{FF2B5EF4-FFF2-40B4-BE49-F238E27FC236}">
              <a16:creationId xmlns:a16="http://schemas.microsoft.com/office/drawing/2014/main" id="{00000000-0008-0000-0300-0000C351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38436" name="Line 4">
          <a:extLst>
            <a:ext uri="{FF2B5EF4-FFF2-40B4-BE49-F238E27FC236}">
              <a16:creationId xmlns:a16="http://schemas.microsoft.com/office/drawing/2014/main" id="{00000000-0008-0000-0300-0000C451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38437" name="Line 5">
          <a:extLst>
            <a:ext uri="{FF2B5EF4-FFF2-40B4-BE49-F238E27FC236}">
              <a16:creationId xmlns:a16="http://schemas.microsoft.com/office/drawing/2014/main" id="{00000000-0008-0000-0300-0000C551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38438" name="Line 6">
          <a:extLst>
            <a:ext uri="{FF2B5EF4-FFF2-40B4-BE49-F238E27FC236}">
              <a16:creationId xmlns:a16="http://schemas.microsoft.com/office/drawing/2014/main" id="{00000000-0008-0000-0300-0000C651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38439" name="Line 7">
          <a:extLst>
            <a:ext uri="{FF2B5EF4-FFF2-40B4-BE49-F238E27FC236}">
              <a16:creationId xmlns:a16="http://schemas.microsoft.com/office/drawing/2014/main" id="{00000000-0008-0000-0300-0000C7510E00}"/>
            </a:ext>
          </a:extLst>
        </xdr:cNvPr>
        <xdr:cNvSpPr>
          <a:spLocks noChangeShapeType="1"/>
        </xdr:cNvSpPr>
      </xdr:nvSpPr>
      <xdr:spPr bwMode="auto">
        <a:xfrm rot="-5400000">
          <a:off x="50625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38440" name="Line 8">
          <a:extLst>
            <a:ext uri="{FF2B5EF4-FFF2-40B4-BE49-F238E27FC236}">
              <a16:creationId xmlns:a16="http://schemas.microsoft.com/office/drawing/2014/main" id="{00000000-0008-0000-0300-0000C851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38441" name="Line 9">
          <a:extLst>
            <a:ext uri="{FF2B5EF4-FFF2-40B4-BE49-F238E27FC236}">
              <a16:creationId xmlns:a16="http://schemas.microsoft.com/office/drawing/2014/main" id="{00000000-0008-0000-0300-0000C9510E00}"/>
            </a:ext>
          </a:extLst>
        </xdr:cNvPr>
        <xdr:cNvSpPr>
          <a:spLocks noChangeShapeType="1"/>
        </xdr:cNvSpPr>
      </xdr:nvSpPr>
      <xdr:spPr bwMode="auto">
        <a:xfrm rot="-5400000">
          <a:off x="4972050" y="77438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8442" name="Line 16">
          <a:extLst>
            <a:ext uri="{FF2B5EF4-FFF2-40B4-BE49-F238E27FC236}">
              <a16:creationId xmlns:a16="http://schemas.microsoft.com/office/drawing/2014/main" id="{00000000-0008-0000-0300-0000CA51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38443" name="Line 27">
          <a:extLst>
            <a:ext uri="{FF2B5EF4-FFF2-40B4-BE49-F238E27FC236}">
              <a16:creationId xmlns:a16="http://schemas.microsoft.com/office/drawing/2014/main" id="{00000000-0008-0000-0300-0000CB51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38444" name="Line 28">
          <a:extLst>
            <a:ext uri="{FF2B5EF4-FFF2-40B4-BE49-F238E27FC236}">
              <a16:creationId xmlns:a16="http://schemas.microsoft.com/office/drawing/2014/main" id="{00000000-0008-0000-0300-0000CC51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38445" name="Line 29">
          <a:extLst>
            <a:ext uri="{FF2B5EF4-FFF2-40B4-BE49-F238E27FC236}">
              <a16:creationId xmlns:a16="http://schemas.microsoft.com/office/drawing/2014/main" id="{00000000-0008-0000-0300-0000CD51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38446" name="Line 78">
          <a:extLst>
            <a:ext uri="{FF2B5EF4-FFF2-40B4-BE49-F238E27FC236}">
              <a16:creationId xmlns:a16="http://schemas.microsoft.com/office/drawing/2014/main" id="{00000000-0008-0000-0300-0000CE51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8447" name="Line 86">
          <a:extLst>
            <a:ext uri="{FF2B5EF4-FFF2-40B4-BE49-F238E27FC236}">
              <a16:creationId xmlns:a16="http://schemas.microsoft.com/office/drawing/2014/main" id="{00000000-0008-0000-0300-0000CF51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38448" name="Line 109">
          <a:extLst>
            <a:ext uri="{FF2B5EF4-FFF2-40B4-BE49-F238E27FC236}">
              <a16:creationId xmlns:a16="http://schemas.microsoft.com/office/drawing/2014/main" id="{00000000-0008-0000-0300-0000D051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8449" name="Line 117">
          <a:extLst>
            <a:ext uri="{FF2B5EF4-FFF2-40B4-BE49-F238E27FC236}">
              <a16:creationId xmlns:a16="http://schemas.microsoft.com/office/drawing/2014/main" id="{00000000-0008-0000-0300-0000D151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38450" name="Line 176">
          <a:extLst>
            <a:ext uri="{FF2B5EF4-FFF2-40B4-BE49-F238E27FC236}">
              <a16:creationId xmlns:a16="http://schemas.microsoft.com/office/drawing/2014/main" id="{00000000-0008-0000-0300-0000D251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8451" name="Line 184">
          <a:extLst>
            <a:ext uri="{FF2B5EF4-FFF2-40B4-BE49-F238E27FC236}">
              <a16:creationId xmlns:a16="http://schemas.microsoft.com/office/drawing/2014/main" id="{00000000-0008-0000-0300-0000D351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38452" name="Line 207">
          <a:extLst>
            <a:ext uri="{FF2B5EF4-FFF2-40B4-BE49-F238E27FC236}">
              <a16:creationId xmlns:a16="http://schemas.microsoft.com/office/drawing/2014/main" id="{00000000-0008-0000-0300-0000D451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38453" name="AutoShape 214">
          <a:extLst>
            <a:ext uri="{FF2B5EF4-FFF2-40B4-BE49-F238E27FC236}">
              <a16:creationId xmlns:a16="http://schemas.microsoft.com/office/drawing/2014/main" id="{00000000-0008-0000-0300-0000D5510E00}"/>
            </a:ext>
          </a:extLst>
        </xdr:cNvPr>
        <xdr:cNvSpPr>
          <a:spLocks/>
        </xdr:cNvSpPr>
      </xdr:nvSpPr>
      <xdr:spPr bwMode="auto">
        <a:xfrm>
          <a:off x="7334250" y="843915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8454" name="Line 215">
          <a:extLst>
            <a:ext uri="{FF2B5EF4-FFF2-40B4-BE49-F238E27FC236}">
              <a16:creationId xmlns:a16="http://schemas.microsoft.com/office/drawing/2014/main" id="{00000000-0008-0000-0300-0000D6510E00}"/>
            </a:ext>
          </a:extLst>
        </xdr:cNvPr>
        <xdr:cNvSpPr>
          <a:spLocks noChangeShapeType="1"/>
        </xdr:cNvSpPr>
      </xdr:nvSpPr>
      <xdr:spPr bwMode="auto">
        <a:xfrm flipH="1">
          <a:off x="7334250" y="877252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161925</xdr:rowOff>
    </xdr:from>
    <xdr:to>
      <xdr:col>44</xdr:col>
      <xdr:colOff>0</xdr:colOff>
      <xdr:row>17</xdr:row>
      <xdr:rowOff>152400</xdr:rowOff>
    </xdr:to>
    <xdr:sp macro="" textlink="">
      <xdr:nvSpPr>
        <xdr:cNvPr id="938455" name="AutoShape 217">
          <a:extLst>
            <a:ext uri="{FF2B5EF4-FFF2-40B4-BE49-F238E27FC236}">
              <a16:creationId xmlns:a16="http://schemas.microsoft.com/office/drawing/2014/main" id="{00000000-0008-0000-0300-0000D7510E00}"/>
            </a:ext>
          </a:extLst>
        </xdr:cNvPr>
        <xdr:cNvSpPr>
          <a:spLocks/>
        </xdr:cNvSpPr>
      </xdr:nvSpPr>
      <xdr:spPr bwMode="auto">
        <a:xfrm>
          <a:off x="13211175" y="446722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31</xdr:col>
      <xdr:colOff>66675</xdr:colOff>
      <xdr:row>16</xdr:row>
      <xdr:rowOff>285750</xdr:rowOff>
    </xdr:from>
    <xdr:to>
      <xdr:col>32</xdr:col>
      <xdr:colOff>114300</xdr:colOff>
      <xdr:row>16</xdr:row>
      <xdr:rowOff>285750</xdr:rowOff>
    </xdr:to>
    <xdr:sp macro="" textlink="">
      <xdr:nvSpPr>
        <xdr:cNvPr id="938456" name="Line 229">
          <a:extLst>
            <a:ext uri="{FF2B5EF4-FFF2-40B4-BE49-F238E27FC236}">
              <a16:creationId xmlns:a16="http://schemas.microsoft.com/office/drawing/2014/main" id="{00000000-0008-0000-0300-0000D8510E00}"/>
            </a:ext>
          </a:extLst>
        </xdr:cNvPr>
        <xdr:cNvSpPr>
          <a:spLocks noChangeShapeType="1"/>
        </xdr:cNvSpPr>
      </xdr:nvSpPr>
      <xdr:spPr bwMode="auto">
        <a:xfrm rot="-5400000">
          <a:off x="9629775" y="47910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257175</xdr:rowOff>
    </xdr:from>
    <xdr:to>
      <xdr:col>33</xdr:col>
      <xdr:colOff>0</xdr:colOff>
      <xdr:row>13</xdr:row>
      <xdr:rowOff>257175</xdr:rowOff>
    </xdr:to>
    <xdr:sp macro="" textlink="">
      <xdr:nvSpPr>
        <xdr:cNvPr id="938457" name="Line 227">
          <a:extLst>
            <a:ext uri="{FF2B5EF4-FFF2-40B4-BE49-F238E27FC236}">
              <a16:creationId xmlns:a16="http://schemas.microsoft.com/office/drawing/2014/main" id="{00000000-0008-0000-0300-0000D9510E00}"/>
            </a:ext>
          </a:extLst>
        </xdr:cNvPr>
        <xdr:cNvSpPr>
          <a:spLocks noChangeShapeType="1"/>
        </xdr:cNvSpPr>
      </xdr:nvSpPr>
      <xdr:spPr bwMode="auto">
        <a:xfrm rot="-5400000">
          <a:off x="9720263" y="38147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323850</xdr:colOff>
      <xdr:row>10</xdr:row>
      <xdr:rowOff>161925</xdr:rowOff>
    </xdr:to>
    <xdr:grpSp>
      <xdr:nvGrpSpPr>
        <xdr:cNvPr id="938458" name="グループ化 39">
          <a:extLst>
            <a:ext uri="{FF2B5EF4-FFF2-40B4-BE49-F238E27FC236}">
              <a16:creationId xmlns:a16="http://schemas.microsoft.com/office/drawing/2014/main" id="{00000000-0008-0000-0300-0000DA510E00}"/>
            </a:ext>
          </a:extLst>
        </xdr:cNvPr>
        <xdr:cNvGrpSpPr>
          <a:grpSpLocks/>
        </xdr:cNvGrpSpPr>
      </xdr:nvGrpSpPr>
      <xdr:grpSpPr bwMode="auto">
        <a:xfrm>
          <a:off x="1838325" y="2200275"/>
          <a:ext cx="657225" cy="638175"/>
          <a:chOff x="1447800" y="2194560"/>
          <a:chExt cx="586740" cy="632460"/>
        </a:xfrm>
      </xdr:grpSpPr>
      <xdr:cxnSp macro="">
        <xdr:nvCxnSpPr>
          <xdr:cNvPr id="165" name="直線コネクタ 164">
            <a:extLst>
              <a:ext uri="{FF2B5EF4-FFF2-40B4-BE49-F238E27FC236}">
                <a16:creationId xmlns:a16="http://schemas.microsoft.com/office/drawing/2014/main" id="{00000000-0008-0000-0300-0000A5000000}"/>
              </a:ext>
            </a:extLst>
          </xdr:cNvPr>
          <xdr:cNvCxnSpPr/>
        </xdr:nvCxnSpPr>
        <xdr:spPr bwMode="auto">
          <a:xfrm>
            <a:off x="1447800" y="282702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66" name="直線コネクタ 165">
            <a:extLst>
              <a:ext uri="{FF2B5EF4-FFF2-40B4-BE49-F238E27FC236}">
                <a16:creationId xmlns:a16="http://schemas.microsoft.com/office/drawing/2014/main" id="{00000000-0008-0000-0300-0000A6000000}"/>
              </a:ext>
            </a:extLst>
          </xdr:cNvPr>
          <xdr:cNvCxnSpPr/>
        </xdr:nvCxnSpPr>
        <xdr:spPr bwMode="auto">
          <a:xfrm rot="5400000" flipH="1" flipV="1">
            <a:off x="1403681"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67" name="直線コネクタ 166">
            <a:extLst>
              <a:ext uri="{FF2B5EF4-FFF2-40B4-BE49-F238E27FC236}">
                <a16:creationId xmlns:a16="http://schemas.microsoft.com/office/drawing/2014/main" id="{00000000-0008-0000-0300-0000A7000000}"/>
              </a:ext>
            </a:extLst>
          </xdr:cNvPr>
          <xdr:cNvCxnSpPr/>
        </xdr:nvCxnSpPr>
        <xdr:spPr bwMode="auto">
          <a:xfrm>
            <a:off x="1711408" y="220400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76200</xdr:rowOff>
    </xdr:from>
    <xdr:to>
      <xdr:col>5</xdr:col>
      <xdr:colOff>0</xdr:colOff>
      <xdr:row>8</xdr:row>
      <xdr:rowOff>76200</xdr:rowOff>
    </xdr:to>
    <xdr:sp macro="" textlink="">
      <xdr:nvSpPr>
        <xdr:cNvPr id="938459" name="Line 5">
          <a:extLst>
            <a:ext uri="{FF2B5EF4-FFF2-40B4-BE49-F238E27FC236}">
              <a16:creationId xmlns:a16="http://schemas.microsoft.com/office/drawing/2014/main" id="{00000000-0008-0000-0300-0000DB510E00}"/>
            </a:ext>
          </a:extLst>
        </xdr:cNvPr>
        <xdr:cNvSpPr>
          <a:spLocks noChangeShapeType="1"/>
        </xdr:cNvSpPr>
      </xdr:nvSpPr>
      <xdr:spPr bwMode="auto">
        <a:xfrm rot="-5400000">
          <a:off x="2333625" y="195262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85725</xdr:rowOff>
    </xdr:from>
    <xdr:to>
      <xdr:col>5</xdr:col>
      <xdr:colOff>0</xdr:colOff>
      <xdr:row>10</xdr:row>
      <xdr:rowOff>85725</xdr:rowOff>
    </xdr:to>
    <xdr:sp macro="" textlink="">
      <xdr:nvSpPr>
        <xdr:cNvPr id="938460" name="Line 5">
          <a:extLst>
            <a:ext uri="{FF2B5EF4-FFF2-40B4-BE49-F238E27FC236}">
              <a16:creationId xmlns:a16="http://schemas.microsoft.com/office/drawing/2014/main" id="{00000000-0008-0000-0300-0000DC510E00}"/>
            </a:ext>
          </a:extLst>
        </xdr:cNvPr>
        <xdr:cNvSpPr>
          <a:spLocks noChangeShapeType="1"/>
        </xdr:cNvSpPr>
      </xdr:nvSpPr>
      <xdr:spPr bwMode="auto">
        <a:xfrm rot="-5400000">
          <a:off x="2333625" y="259080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43</xdr:col>
      <xdr:colOff>0</xdr:colOff>
      <xdr:row>16</xdr:row>
      <xdr:rowOff>161925</xdr:rowOff>
    </xdr:from>
    <xdr:to>
      <xdr:col>43</xdr:col>
      <xdr:colOff>180975</xdr:colOff>
      <xdr:row>16</xdr:row>
      <xdr:rowOff>161925</xdr:rowOff>
    </xdr:to>
    <xdr:sp macro="" textlink="">
      <xdr:nvSpPr>
        <xdr:cNvPr id="938461" name="Line 218">
          <a:extLst>
            <a:ext uri="{FF2B5EF4-FFF2-40B4-BE49-F238E27FC236}">
              <a16:creationId xmlns:a16="http://schemas.microsoft.com/office/drawing/2014/main" id="{00000000-0008-0000-0300-0000DD510E00}"/>
            </a:ext>
          </a:extLst>
        </xdr:cNvPr>
        <xdr:cNvSpPr>
          <a:spLocks noChangeShapeType="1"/>
        </xdr:cNvSpPr>
      </xdr:nvSpPr>
      <xdr:spPr bwMode="auto">
        <a:xfrm flipH="1">
          <a:off x="13201650"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85725</xdr:colOff>
      <xdr:row>16</xdr:row>
      <xdr:rowOff>266700</xdr:rowOff>
    </xdr:from>
    <xdr:to>
      <xdr:col>23</xdr:col>
      <xdr:colOff>123825</xdr:colOff>
      <xdr:row>16</xdr:row>
      <xdr:rowOff>266700</xdr:rowOff>
    </xdr:to>
    <xdr:sp macro="" textlink="">
      <xdr:nvSpPr>
        <xdr:cNvPr id="938462" name="Line 229">
          <a:extLst>
            <a:ext uri="{FF2B5EF4-FFF2-40B4-BE49-F238E27FC236}">
              <a16:creationId xmlns:a16="http://schemas.microsoft.com/office/drawing/2014/main" id="{00000000-0008-0000-0300-0000DE510E00}"/>
            </a:ext>
          </a:extLst>
        </xdr:cNvPr>
        <xdr:cNvSpPr>
          <a:spLocks noChangeShapeType="1"/>
        </xdr:cNvSpPr>
      </xdr:nvSpPr>
      <xdr:spPr bwMode="auto">
        <a:xfrm rot="-5400000">
          <a:off x="73437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38463" name="Line 1">
          <a:extLst>
            <a:ext uri="{FF2B5EF4-FFF2-40B4-BE49-F238E27FC236}">
              <a16:creationId xmlns:a16="http://schemas.microsoft.com/office/drawing/2014/main" id="{00000000-0008-0000-0300-0000DF510E00}"/>
            </a:ext>
          </a:extLst>
        </xdr:cNvPr>
        <xdr:cNvSpPr>
          <a:spLocks noChangeShapeType="1"/>
        </xdr:cNvSpPr>
      </xdr:nvSpPr>
      <xdr:spPr bwMode="auto">
        <a:xfrm rot="-5400000">
          <a:off x="8034338" y="759618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38464" name="Line 1">
          <a:extLst>
            <a:ext uri="{FF2B5EF4-FFF2-40B4-BE49-F238E27FC236}">
              <a16:creationId xmlns:a16="http://schemas.microsoft.com/office/drawing/2014/main" id="{00000000-0008-0000-0300-0000E0510E00}"/>
            </a:ext>
          </a:extLst>
        </xdr:cNvPr>
        <xdr:cNvSpPr>
          <a:spLocks noChangeShapeType="1"/>
        </xdr:cNvSpPr>
      </xdr:nvSpPr>
      <xdr:spPr bwMode="auto">
        <a:xfrm>
          <a:off x="105060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48382" name="Line 1">
          <a:extLst>
            <a:ext uri="{FF2B5EF4-FFF2-40B4-BE49-F238E27FC236}">
              <a16:creationId xmlns:a16="http://schemas.microsoft.com/office/drawing/2014/main" id="{00000000-0008-0000-0400-00009E780E00}"/>
            </a:ext>
          </a:extLst>
        </xdr:cNvPr>
        <xdr:cNvSpPr>
          <a:spLocks noChangeShapeType="1"/>
        </xdr:cNvSpPr>
      </xdr:nvSpPr>
      <xdr:spPr bwMode="auto">
        <a:xfrm>
          <a:off x="4267200" y="721995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48383" name="Line 2">
          <a:extLst>
            <a:ext uri="{FF2B5EF4-FFF2-40B4-BE49-F238E27FC236}">
              <a16:creationId xmlns:a16="http://schemas.microsoft.com/office/drawing/2014/main" id="{00000000-0008-0000-0400-00009F78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48384" name="Line 3">
          <a:extLst>
            <a:ext uri="{FF2B5EF4-FFF2-40B4-BE49-F238E27FC236}">
              <a16:creationId xmlns:a16="http://schemas.microsoft.com/office/drawing/2014/main" id="{00000000-0008-0000-0400-0000A078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48385" name="Line 4">
          <a:extLst>
            <a:ext uri="{FF2B5EF4-FFF2-40B4-BE49-F238E27FC236}">
              <a16:creationId xmlns:a16="http://schemas.microsoft.com/office/drawing/2014/main" id="{00000000-0008-0000-0400-0000A178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48386" name="Line 5">
          <a:extLst>
            <a:ext uri="{FF2B5EF4-FFF2-40B4-BE49-F238E27FC236}">
              <a16:creationId xmlns:a16="http://schemas.microsoft.com/office/drawing/2014/main" id="{00000000-0008-0000-0400-0000A278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48387" name="Line 6">
          <a:extLst>
            <a:ext uri="{FF2B5EF4-FFF2-40B4-BE49-F238E27FC236}">
              <a16:creationId xmlns:a16="http://schemas.microsoft.com/office/drawing/2014/main" id="{00000000-0008-0000-0400-0000A378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48388" name="Line 7">
          <a:extLst>
            <a:ext uri="{FF2B5EF4-FFF2-40B4-BE49-F238E27FC236}">
              <a16:creationId xmlns:a16="http://schemas.microsoft.com/office/drawing/2014/main" id="{00000000-0008-0000-0400-0000A4780E00}"/>
            </a:ext>
          </a:extLst>
        </xdr:cNvPr>
        <xdr:cNvSpPr>
          <a:spLocks noChangeShapeType="1"/>
        </xdr:cNvSpPr>
      </xdr:nvSpPr>
      <xdr:spPr bwMode="auto">
        <a:xfrm rot="-5400000">
          <a:off x="50625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8389" name="Line 8">
          <a:extLst>
            <a:ext uri="{FF2B5EF4-FFF2-40B4-BE49-F238E27FC236}">
              <a16:creationId xmlns:a16="http://schemas.microsoft.com/office/drawing/2014/main" id="{00000000-0008-0000-0400-0000A578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48390" name="Line 9">
          <a:extLst>
            <a:ext uri="{FF2B5EF4-FFF2-40B4-BE49-F238E27FC236}">
              <a16:creationId xmlns:a16="http://schemas.microsoft.com/office/drawing/2014/main" id="{00000000-0008-0000-0400-0000A6780E00}"/>
            </a:ext>
          </a:extLst>
        </xdr:cNvPr>
        <xdr:cNvSpPr>
          <a:spLocks noChangeShapeType="1"/>
        </xdr:cNvSpPr>
      </xdr:nvSpPr>
      <xdr:spPr bwMode="auto">
        <a:xfrm rot="-5400000">
          <a:off x="4972050" y="77438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8391" name="Line 16">
          <a:extLst>
            <a:ext uri="{FF2B5EF4-FFF2-40B4-BE49-F238E27FC236}">
              <a16:creationId xmlns:a16="http://schemas.microsoft.com/office/drawing/2014/main" id="{00000000-0008-0000-0400-0000A778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48392" name="Line 27">
          <a:extLst>
            <a:ext uri="{FF2B5EF4-FFF2-40B4-BE49-F238E27FC236}">
              <a16:creationId xmlns:a16="http://schemas.microsoft.com/office/drawing/2014/main" id="{00000000-0008-0000-0400-0000A878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48393" name="Line 28">
          <a:extLst>
            <a:ext uri="{FF2B5EF4-FFF2-40B4-BE49-F238E27FC236}">
              <a16:creationId xmlns:a16="http://schemas.microsoft.com/office/drawing/2014/main" id="{00000000-0008-0000-0400-0000A978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48394" name="Line 29">
          <a:extLst>
            <a:ext uri="{FF2B5EF4-FFF2-40B4-BE49-F238E27FC236}">
              <a16:creationId xmlns:a16="http://schemas.microsoft.com/office/drawing/2014/main" id="{00000000-0008-0000-0400-0000AA78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8395" name="Line 78">
          <a:extLst>
            <a:ext uri="{FF2B5EF4-FFF2-40B4-BE49-F238E27FC236}">
              <a16:creationId xmlns:a16="http://schemas.microsoft.com/office/drawing/2014/main" id="{00000000-0008-0000-0400-0000AB78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8396" name="Line 86">
          <a:extLst>
            <a:ext uri="{FF2B5EF4-FFF2-40B4-BE49-F238E27FC236}">
              <a16:creationId xmlns:a16="http://schemas.microsoft.com/office/drawing/2014/main" id="{00000000-0008-0000-0400-0000AC78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8397" name="Line 109">
          <a:extLst>
            <a:ext uri="{FF2B5EF4-FFF2-40B4-BE49-F238E27FC236}">
              <a16:creationId xmlns:a16="http://schemas.microsoft.com/office/drawing/2014/main" id="{00000000-0008-0000-0400-0000AD78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8398" name="Line 117">
          <a:extLst>
            <a:ext uri="{FF2B5EF4-FFF2-40B4-BE49-F238E27FC236}">
              <a16:creationId xmlns:a16="http://schemas.microsoft.com/office/drawing/2014/main" id="{00000000-0008-0000-0400-0000AE78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8399" name="Line 140">
          <a:extLst>
            <a:ext uri="{FF2B5EF4-FFF2-40B4-BE49-F238E27FC236}">
              <a16:creationId xmlns:a16="http://schemas.microsoft.com/office/drawing/2014/main" id="{00000000-0008-0000-0400-0000AF78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8400" name="Line 148">
          <a:extLst>
            <a:ext uri="{FF2B5EF4-FFF2-40B4-BE49-F238E27FC236}">
              <a16:creationId xmlns:a16="http://schemas.microsoft.com/office/drawing/2014/main" id="{00000000-0008-0000-0400-0000B078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8401" name="Line 171">
          <a:extLst>
            <a:ext uri="{FF2B5EF4-FFF2-40B4-BE49-F238E27FC236}">
              <a16:creationId xmlns:a16="http://schemas.microsoft.com/office/drawing/2014/main" id="{00000000-0008-0000-0400-0000B178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8402" name="Line 179">
          <a:extLst>
            <a:ext uri="{FF2B5EF4-FFF2-40B4-BE49-F238E27FC236}">
              <a16:creationId xmlns:a16="http://schemas.microsoft.com/office/drawing/2014/main" id="{00000000-0008-0000-0400-0000B278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8403" name="Line 202">
          <a:extLst>
            <a:ext uri="{FF2B5EF4-FFF2-40B4-BE49-F238E27FC236}">
              <a16:creationId xmlns:a16="http://schemas.microsoft.com/office/drawing/2014/main" id="{00000000-0008-0000-0400-0000B378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48404" name="AutoShape 209">
          <a:extLst>
            <a:ext uri="{FF2B5EF4-FFF2-40B4-BE49-F238E27FC236}">
              <a16:creationId xmlns:a16="http://schemas.microsoft.com/office/drawing/2014/main" id="{00000000-0008-0000-0400-0000B4780E00}"/>
            </a:ext>
          </a:extLst>
        </xdr:cNvPr>
        <xdr:cNvSpPr>
          <a:spLocks/>
        </xdr:cNvSpPr>
      </xdr:nvSpPr>
      <xdr:spPr bwMode="auto">
        <a:xfrm>
          <a:off x="7334250" y="843915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8405" name="Line 210">
          <a:extLst>
            <a:ext uri="{FF2B5EF4-FFF2-40B4-BE49-F238E27FC236}">
              <a16:creationId xmlns:a16="http://schemas.microsoft.com/office/drawing/2014/main" id="{00000000-0008-0000-0400-0000B5780E00}"/>
            </a:ext>
          </a:extLst>
        </xdr:cNvPr>
        <xdr:cNvSpPr>
          <a:spLocks noChangeShapeType="1"/>
        </xdr:cNvSpPr>
      </xdr:nvSpPr>
      <xdr:spPr bwMode="auto">
        <a:xfrm flipH="1">
          <a:off x="7334250" y="877252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171450</xdr:rowOff>
    </xdr:from>
    <xdr:to>
      <xdr:col>44</xdr:col>
      <xdr:colOff>0</xdr:colOff>
      <xdr:row>17</xdr:row>
      <xdr:rowOff>171450</xdr:rowOff>
    </xdr:to>
    <xdr:sp macro="" textlink="">
      <xdr:nvSpPr>
        <xdr:cNvPr id="948406" name="AutoShape 212">
          <a:extLst>
            <a:ext uri="{FF2B5EF4-FFF2-40B4-BE49-F238E27FC236}">
              <a16:creationId xmlns:a16="http://schemas.microsoft.com/office/drawing/2014/main" id="{00000000-0008-0000-0400-0000B6780E00}"/>
            </a:ext>
          </a:extLst>
        </xdr:cNvPr>
        <xdr:cNvSpPr>
          <a:spLocks/>
        </xdr:cNvSpPr>
      </xdr:nvSpPr>
      <xdr:spPr bwMode="auto">
        <a:xfrm>
          <a:off x="13211175" y="44767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161925</xdr:rowOff>
    </xdr:from>
    <xdr:to>
      <xdr:col>44</xdr:col>
      <xdr:colOff>0</xdr:colOff>
      <xdr:row>16</xdr:row>
      <xdr:rowOff>161925</xdr:rowOff>
    </xdr:to>
    <xdr:sp macro="" textlink="">
      <xdr:nvSpPr>
        <xdr:cNvPr id="948407" name="Line 213">
          <a:extLst>
            <a:ext uri="{FF2B5EF4-FFF2-40B4-BE49-F238E27FC236}">
              <a16:creationId xmlns:a16="http://schemas.microsoft.com/office/drawing/2014/main" id="{00000000-0008-0000-0400-0000B7780E00}"/>
            </a:ext>
          </a:extLst>
        </xdr:cNvPr>
        <xdr:cNvSpPr>
          <a:spLocks noChangeShapeType="1"/>
        </xdr:cNvSpPr>
      </xdr:nvSpPr>
      <xdr:spPr bwMode="auto">
        <a:xfrm flipH="1">
          <a:off x="132111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276225</xdr:rowOff>
    </xdr:from>
    <xdr:to>
      <xdr:col>32</xdr:col>
      <xdr:colOff>114300</xdr:colOff>
      <xdr:row>16</xdr:row>
      <xdr:rowOff>276225</xdr:rowOff>
    </xdr:to>
    <xdr:sp macro="" textlink="">
      <xdr:nvSpPr>
        <xdr:cNvPr id="948408" name="Line 224">
          <a:extLst>
            <a:ext uri="{FF2B5EF4-FFF2-40B4-BE49-F238E27FC236}">
              <a16:creationId xmlns:a16="http://schemas.microsoft.com/office/drawing/2014/main" id="{00000000-0008-0000-0400-0000B8780E00}"/>
            </a:ext>
          </a:extLst>
        </xdr:cNvPr>
        <xdr:cNvSpPr>
          <a:spLocks noChangeShapeType="1"/>
        </xdr:cNvSpPr>
      </xdr:nvSpPr>
      <xdr:spPr bwMode="auto">
        <a:xfrm rot="-5400000">
          <a:off x="96297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247650</xdr:rowOff>
    </xdr:from>
    <xdr:to>
      <xdr:col>33</xdr:col>
      <xdr:colOff>0</xdr:colOff>
      <xdr:row>13</xdr:row>
      <xdr:rowOff>247650</xdr:rowOff>
    </xdr:to>
    <xdr:sp macro="" textlink="">
      <xdr:nvSpPr>
        <xdr:cNvPr id="948409" name="Line 222">
          <a:extLst>
            <a:ext uri="{FF2B5EF4-FFF2-40B4-BE49-F238E27FC236}">
              <a16:creationId xmlns:a16="http://schemas.microsoft.com/office/drawing/2014/main" id="{00000000-0008-0000-0400-0000B9780E00}"/>
            </a:ext>
          </a:extLst>
        </xdr:cNvPr>
        <xdr:cNvSpPr>
          <a:spLocks noChangeShapeType="1"/>
        </xdr:cNvSpPr>
      </xdr:nvSpPr>
      <xdr:spPr bwMode="auto">
        <a:xfrm rot="-5400000">
          <a:off x="97202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133350</xdr:rowOff>
    </xdr:from>
    <xdr:to>
      <xdr:col>4</xdr:col>
      <xdr:colOff>323850</xdr:colOff>
      <xdr:row>10</xdr:row>
      <xdr:rowOff>142875</xdr:rowOff>
    </xdr:to>
    <xdr:grpSp>
      <xdr:nvGrpSpPr>
        <xdr:cNvPr id="948410" name="グループ化 41">
          <a:extLst>
            <a:ext uri="{FF2B5EF4-FFF2-40B4-BE49-F238E27FC236}">
              <a16:creationId xmlns:a16="http://schemas.microsoft.com/office/drawing/2014/main" id="{00000000-0008-0000-0400-0000BA780E00}"/>
            </a:ext>
          </a:extLst>
        </xdr:cNvPr>
        <xdr:cNvGrpSpPr>
          <a:grpSpLocks/>
        </xdr:cNvGrpSpPr>
      </xdr:nvGrpSpPr>
      <xdr:grpSpPr bwMode="auto">
        <a:xfrm>
          <a:off x="1838325" y="2181225"/>
          <a:ext cx="657225" cy="638175"/>
          <a:chOff x="1447800" y="2179320"/>
          <a:chExt cx="586740" cy="632460"/>
        </a:xfrm>
      </xdr:grpSpPr>
      <xdr:cxnSp macro="">
        <xdr:nvCxnSpPr>
          <xdr:cNvPr id="196" name="直線コネクタ 195">
            <a:extLst>
              <a:ext uri="{FF2B5EF4-FFF2-40B4-BE49-F238E27FC236}">
                <a16:creationId xmlns:a16="http://schemas.microsoft.com/office/drawing/2014/main" id="{00000000-0008-0000-0400-0000C4000000}"/>
              </a:ext>
            </a:extLst>
          </xdr:cNvPr>
          <xdr:cNvCxnSpPr/>
        </xdr:nvCxnSpPr>
        <xdr:spPr bwMode="auto">
          <a:xfrm>
            <a:off x="1447800" y="281178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400-0000C5000000}"/>
              </a:ext>
            </a:extLst>
          </xdr:cNvPr>
          <xdr:cNvCxnSpPr/>
        </xdr:nvCxnSpPr>
        <xdr:spPr bwMode="auto">
          <a:xfrm rot="5400000" flipH="1" flipV="1">
            <a:off x="1403681" y="249555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400-0000C6000000}"/>
              </a:ext>
            </a:extLst>
          </xdr:cNvPr>
          <xdr:cNvCxnSpPr/>
        </xdr:nvCxnSpPr>
        <xdr:spPr bwMode="auto">
          <a:xfrm>
            <a:off x="1711408" y="218876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57150</xdr:rowOff>
    </xdr:from>
    <xdr:to>
      <xdr:col>5</xdr:col>
      <xdr:colOff>0</xdr:colOff>
      <xdr:row>8</xdr:row>
      <xdr:rowOff>57150</xdr:rowOff>
    </xdr:to>
    <xdr:sp macro="" textlink="">
      <xdr:nvSpPr>
        <xdr:cNvPr id="948411" name="Line 5">
          <a:extLst>
            <a:ext uri="{FF2B5EF4-FFF2-40B4-BE49-F238E27FC236}">
              <a16:creationId xmlns:a16="http://schemas.microsoft.com/office/drawing/2014/main" id="{00000000-0008-0000-0400-0000BB780E00}"/>
            </a:ext>
          </a:extLst>
        </xdr:cNvPr>
        <xdr:cNvSpPr>
          <a:spLocks noChangeShapeType="1"/>
        </xdr:cNvSpPr>
      </xdr:nvSpPr>
      <xdr:spPr bwMode="auto">
        <a:xfrm rot="-5400000">
          <a:off x="2333625" y="193357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66675</xdr:rowOff>
    </xdr:from>
    <xdr:to>
      <xdr:col>5</xdr:col>
      <xdr:colOff>0</xdr:colOff>
      <xdr:row>10</xdr:row>
      <xdr:rowOff>66675</xdr:rowOff>
    </xdr:to>
    <xdr:sp macro="" textlink="">
      <xdr:nvSpPr>
        <xdr:cNvPr id="948412" name="Line 5">
          <a:extLst>
            <a:ext uri="{FF2B5EF4-FFF2-40B4-BE49-F238E27FC236}">
              <a16:creationId xmlns:a16="http://schemas.microsoft.com/office/drawing/2014/main" id="{00000000-0008-0000-0400-0000BC780E00}"/>
            </a:ext>
          </a:extLst>
        </xdr:cNvPr>
        <xdr:cNvSpPr>
          <a:spLocks noChangeShapeType="1"/>
        </xdr:cNvSpPr>
      </xdr:nvSpPr>
      <xdr:spPr bwMode="auto">
        <a:xfrm rot="-5400000">
          <a:off x="2333625" y="257175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95250</xdr:colOff>
      <xdr:row>16</xdr:row>
      <xdr:rowOff>276225</xdr:rowOff>
    </xdr:from>
    <xdr:to>
      <xdr:col>23</xdr:col>
      <xdr:colOff>133350</xdr:colOff>
      <xdr:row>16</xdr:row>
      <xdr:rowOff>276225</xdr:rowOff>
    </xdr:to>
    <xdr:sp macro="" textlink="">
      <xdr:nvSpPr>
        <xdr:cNvPr id="948413" name="Line 224">
          <a:extLst>
            <a:ext uri="{FF2B5EF4-FFF2-40B4-BE49-F238E27FC236}">
              <a16:creationId xmlns:a16="http://schemas.microsoft.com/office/drawing/2014/main" id="{00000000-0008-0000-0400-0000BD780E00}"/>
            </a:ext>
          </a:extLst>
        </xdr:cNvPr>
        <xdr:cNvSpPr>
          <a:spLocks noChangeShapeType="1"/>
        </xdr:cNvSpPr>
      </xdr:nvSpPr>
      <xdr:spPr bwMode="auto">
        <a:xfrm rot="-5400000">
          <a:off x="7353300"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48414" name="Line 1">
          <a:extLst>
            <a:ext uri="{FF2B5EF4-FFF2-40B4-BE49-F238E27FC236}">
              <a16:creationId xmlns:a16="http://schemas.microsoft.com/office/drawing/2014/main" id="{00000000-0008-0000-0400-0000BE780E00}"/>
            </a:ext>
          </a:extLst>
        </xdr:cNvPr>
        <xdr:cNvSpPr>
          <a:spLocks noChangeShapeType="1"/>
        </xdr:cNvSpPr>
      </xdr:nvSpPr>
      <xdr:spPr bwMode="auto">
        <a:xfrm rot="-5400000">
          <a:off x="8034338" y="759618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48415" name="Line 1">
          <a:extLst>
            <a:ext uri="{FF2B5EF4-FFF2-40B4-BE49-F238E27FC236}">
              <a16:creationId xmlns:a16="http://schemas.microsoft.com/office/drawing/2014/main" id="{00000000-0008-0000-0400-0000BF780E00}"/>
            </a:ext>
          </a:extLst>
        </xdr:cNvPr>
        <xdr:cNvSpPr>
          <a:spLocks noChangeShapeType="1"/>
        </xdr:cNvSpPr>
      </xdr:nvSpPr>
      <xdr:spPr bwMode="auto">
        <a:xfrm>
          <a:off x="105060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40191" name="Line 1">
          <a:extLst>
            <a:ext uri="{FF2B5EF4-FFF2-40B4-BE49-F238E27FC236}">
              <a16:creationId xmlns:a16="http://schemas.microsoft.com/office/drawing/2014/main" id="{00000000-0008-0000-0500-00009F580E00}"/>
            </a:ext>
          </a:extLst>
        </xdr:cNvPr>
        <xdr:cNvSpPr>
          <a:spLocks noChangeShapeType="1"/>
        </xdr:cNvSpPr>
      </xdr:nvSpPr>
      <xdr:spPr bwMode="auto">
        <a:xfrm>
          <a:off x="4267200" y="721995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40192" name="Line 2">
          <a:extLst>
            <a:ext uri="{FF2B5EF4-FFF2-40B4-BE49-F238E27FC236}">
              <a16:creationId xmlns:a16="http://schemas.microsoft.com/office/drawing/2014/main" id="{00000000-0008-0000-0500-0000A058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40193" name="Line 3">
          <a:extLst>
            <a:ext uri="{FF2B5EF4-FFF2-40B4-BE49-F238E27FC236}">
              <a16:creationId xmlns:a16="http://schemas.microsoft.com/office/drawing/2014/main" id="{00000000-0008-0000-0500-0000A158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40194" name="Line 4">
          <a:extLst>
            <a:ext uri="{FF2B5EF4-FFF2-40B4-BE49-F238E27FC236}">
              <a16:creationId xmlns:a16="http://schemas.microsoft.com/office/drawing/2014/main" id="{00000000-0008-0000-0500-0000A258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40195" name="Line 5">
          <a:extLst>
            <a:ext uri="{FF2B5EF4-FFF2-40B4-BE49-F238E27FC236}">
              <a16:creationId xmlns:a16="http://schemas.microsoft.com/office/drawing/2014/main" id="{00000000-0008-0000-0500-0000A358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40196" name="Line 6">
          <a:extLst>
            <a:ext uri="{FF2B5EF4-FFF2-40B4-BE49-F238E27FC236}">
              <a16:creationId xmlns:a16="http://schemas.microsoft.com/office/drawing/2014/main" id="{00000000-0008-0000-0500-0000A458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40197" name="Line 7">
          <a:extLst>
            <a:ext uri="{FF2B5EF4-FFF2-40B4-BE49-F238E27FC236}">
              <a16:creationId xmlns:a16="http://schemas.microsoft.com/office/drawing/2014/main" id="{00000000-0008-0000-0500-0000A5580E00}"/>
            </a:ext>
          </a:extLst>
        </xdr:cNvPr>
        <xdr:cNvSpPr>
          <a:spLocks noChangeShapeType="1"/>
        </xdr:cNvSpPr>
      </xdr:nvSpPr>
      <xdr:spPr bwMode="auto">
        <a:xfrm rot="-5400000">
          <a:off x="50625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0198" name="Line 8">
          <a:extLst>
            <a:ext uri="{FF2B5EF4-FFF2-40B4-BE49-F238E27FC236}">
              <a16:creationId xmlns:a16="http://schemas.microsoft.com/office/drawing/2014/main" id="{00000000-0008-0000-0500-0000A658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40199" name="Line 9">
          <a:extLst>
            <a:ext uri="{FF2B5EF4-FFF2-40B4-BE49-F238E27FC236}">
              <a16:creationId xmlns:a16="http://schemas.microsoft.com/office/drawing/2014/main" id="{00000000-0008-0000-0500-0000A7580E00}"/>
            </a:ext>
          </a:extLst>
        </xdr:cNvPr>
        <xdr:cNvSpPr>
          <a:spLocks noChangeShapeType="1"/>
        </xdr:cNvSpPr>
      </xdr:nvSpPr>
      <xdr:spPr bwMode="auto">
        <a:xfrm rot="-5400000">
          <a:off x="4972050" y="77438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0200" name="Line 16">
          <a:extLst>
            <a:ext uri="{FF2B5EF4-FFF2-40B4-BE49-F238E27FC236}">
              <a16:creationId xmlns:a16="http://schemas.microsoft.com/office/drawing/2014/main" id="{00000000-0008-0000-0500-0000A858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40201" name="Line 27">
          <a:extLst>
            <a:ext uri="{FF2B5EF4-FFF2-40B4-BE49-F238E27FC236}">
              <a16:creationId xmlns:a16="http://schemas.microsoft.com/office/drawing/2014/main" id="{00000000-0008-0000-0500-0000A958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40202" name="Line 28">
          <a:extLst>
            <a:ext uri="{FF2B5EF4-FFF2-40B4-BE49-F238E27FC236}">
              <a16:creationId xmlns:a16="http://schemas.microsoft.com/office/drawing/2014/main" id="{00000000-0008-0000-0500-0000AA58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40203" name="Line 29">
          <a:extLst>
            <a:ext uri="{FF2B5EF4-FFF2-40B4-BE49-F238E27FC236}">
              <a16:creationId xmlns:a16="http://schemas.microsoft.com/office/drawing/2014/main" id="{00000000-0008-0000-0500-0000AB58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0204" name="Line 78">
          <a:extLst>
            <a:ext uri="{FF2B5EF4-FFF2-40B4-BE49-F238E27FC236}">
              <a16:creationId xmlns:a16="http://schemas.microsoft.com/office/drawing/2014/main" id="{00000000-0008-0000-0500-0000AC58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0205" name="Line 86">
          <a:extLst>
            <a:ext uri="{FF2B5EF4-FFF2-40B4-BE49-F238E27FC236}">
              <a16:creationId xmlns:a16="http://schemas.microsoft.com/office/drawing/2014/main" id="{00000000-0008-0000-0500-0000AD58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0206" name="Line 109">
          <a:extLst>
            <a:ext uri="{FF2B5EF4-FFF2-40B4-BE49-F238E27FC236}">
              <a16:creationId xmlns:a16="http://schemas.microsoft.com/office/drawing/2014/main" id="{00000000-0008-0000-0500-0000AE58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0207" name="Line 117">
          <a:extLst>
            <a:ext uri="{FF2B5EF4-FFF2-40B4-BE49-F238E27FC236}">
              <a16:creationId xmlns:a16="http://schemas.microsoft.com/office/drawing/2014/main" id="{00000000-0008-0000-0500-0000AF58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0208" name="Line 140">
          <a:extLst>
            <a:ext uri="{FF2B5EF4-FFF2-40B4-BE49-F238E27FC236}">
              <a16:creationId xmlns:a16="http://schemas.microsoft.com/office/drawing/2014/main" id="{00000000-0008-0000-0500-0000B058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0209" name="Line 148">
          <a:extLst>
            <a:ext uri="{FF2B5EF4-FFF2-40B4-BE49-F238E27FC236}">
              <a16:creationId xmlns:a16="http://schemas.microsoft.com/office/drawing/2014/main" id="{00000000-0008-0000-0500-0000B158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0210" name="Line 171">
          <a:extLst>
            <a:ext uri="{FF2B5EF4-FFF2-40B4-BE49-F238E27FC236}">
              <a16:creationId xmlns:a16="http://schemas.microsoft.com/office/drawing/2014/main" id="{00000000-0008-0000-0500-0000B258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0211" name="Line 179">
          <a:extLst>
            <a:ext uri="{FF2B5EF4-FFF2-40B4-BE49-F238E27FC236}">
              <a16:creationId xmlns:a16="http://schemas.microsoft.com/office/drawing/2014/main" id="{00000000-0008-0000-0500-0000B358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0212" name="Line 202">
          <a:extLst>
            <a:ext uri="{FF2B5EF4-FFF2-40B4-BE49-F238E27FC236}">
              <a16:creationId xmlns:a16="http://schemas.microsoft.com/office/drawing/2014/main" id="{00000000-0008-0000-0500-0000B458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40213" name="AutoShape 209">
          <a:extLst>
            <a:ext uri="{FF2B5EF4-FFF2-40B4-BE49-F238E27FC236}">
              <a16:creationId xmlns:a16="http://schemas.microsoft.com/office/drawing/2014/main" id="{00000000-0008-0000-0500-0000B5580E00}"/>
            </a:ext>
          </a:extLst>
        </xdr:cNvPr>
        <xdr:cNvSpPr>
          <a:spLocks/>
        </xdr:cNvSpPr>
      </xdr:nvSpPr>
      <xdr:spPr bwMode="auto">
        <a:xfrm>
          <a:off x="7334250" y="843915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0214" name="Line 210">
          <a:extLst>
            <a:ext uri="{FF2B5EF4-FFF2-40B4-BE49-F238E27FC236}">
              <a16:creationId xmlns:a16="http://schemas.microsoft.com/office/drawing/2014/main" id="{00000000-0008-0000-0500-0000B6580E00}"/>
            </a:ext>
          </a:extLst>
        </xdr:cNvPr>
        <xdr:cNvSpPr>
          <a:spLocks noChangeShapeType="1"/>
        </xdr:cNvSpPr>
      </xdr:nvSpPr>
      <xdr:spPr bwMode="auto">
        <a:xfrm flipH="1">
          <a:off x="7334250" y="877252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171450</xdr:rowOff>
    </xdr:from>
    <xdr:to>
      <xdr:col>44</xdr:col>
      <xdr:colOff>0</xdr:colOff>
      <xdr:row>17</xdr:row>
      <xdr:rowOff>161925</xdr:rowOff>
    </xdr:to>
    <xdr:sp macro="" textlink="">
      <xdr:nvSpPr>
        <xdr:cNvPr id="940215" name="AutoShape 212">
          <a:extLst>
            <a:ext uri="{FF2B5EF4-FFF2-40B4-BE49-F238E27FC236}">
              <a16:creationId xmlns:a16="http://schemas.microsoft.com/office/drawing/2014/main" id="{00000000-0008-0000-0500-0000B7580E00}"/>
            </a:ext>
          </a:extLst>
        </xdr:cNvPr>
        <xdr:cNvSpPr>
          <a:spLocks/>
        </xdr:cNvSpPr>
      </xdr:nvSpPr>
      <xdr:spPr bwMode="auto">
        <a:xfrm>
          <a:off x="13211175" y="447675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171450</xdr:rowOff>
    </xdr:from>
    <xdr:to>
      <xdr:col>44</xdr:col>
      <xdr:colOff>0</xdr:colOff>
      <xdr:row>16</xdr:row>
      <xdr:rowOff>171450</xdr:rowOff>
    </xdr:to>
    <xdr:sp macro="" textlink="">
      <xdr:nvSpPr>
        <xdr:cNvPr id="940216" name="Line 213">
          <a:extLst>
            <a:ext uri="{FF2B5EF4-FFF2-40B4-BE49-F238E27FC236}">
              <a16:creationId xmlns:a16="http://schemas.microsoft.com/office/drawing/2014/main" id="{00000000-0008-0000-0500-0000B8580E00}"/>
            </a:ext>
          </a:extLst>
        </xdr:cNvPr>
        <xdr:cNvSpPr>
          <a:spLocks noChangeShapeType="1"/>
        </xdr:cNvSpPr>
      </xdr:nvSpPr>
      <xdr:spPr bwMode="auto">
        <a:xfrm flipH="1">
          <a:off x="13211175" y="47910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276225</xdr:rowOff>
    </xdr:from>
    <xdr:to>
      <xdr:col>32</xdr:col>
      <xdr:colOff>114300</xdr:colOff>
      <xdr:row>16</xdr:row>
      <xdr:rowOff>276225</xdr:rowOff>
    </xdr:to>
    <xdr:sp macro="" textlink="">
      <xdr:nvSpPr>
        <xdr:cNvPr id="940217" name="Line 224">
          <a:extLst>
            <a:ext uri="{FF2B5EF4-FFF2-40B4-BE49-F238E27FC236}">
              <a16:creationId xmlns:a16="http://schemas.microsoft.com/office/drawing/2014/main" id="{00000000-0008-0000-0500-0000B9580E00}"/>
            </a:ext>
          </a:extLst>
        </xdr:cNvPr>
        <xdr:cNvSpPr>
          <a:spLocks noChangeShapeType="1"/>
        </xdr:cNvSpPr>
      </xdr:nvSpPr>
      <xdr:spPr bwMode="auto">
        <a:xfrm rot="-5400000">
          <a:off x="96297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247650</xdr:rowOff>
    </xdr:from>
    <xdr:to>
      <xdr:col>33</xdr:col>
      <xdr:colOff>0</xdr:colOff>
      <xdr:row>13</xdr:row>
      <xdr:rowOff>247650</xdr:rowOff>
    </xdr:to>
    <xdr:sp macro="" textlink="">
      <xdr:nvSpPr>
        <xdr:cNvPr id="940218" name="Line 222">
          <a:extLst>
            <a:ext uri="{FF2B5EF4-FFF2-40B4-BE49-F238E27FC236}">
              <a16:creationId xmlns:a16="http://schemas.microsoft.com/office/drawing/2014/main" id="{00000000-0008-0000-0500-0000BA580E00}"/>
            </a:ext>
          </a:extLst>
        </xdr:cNvPr>
        <xdr:cNvSpPr>
          <a:spLocks noChangeShapeType="1"/>
        </xdr:cNvSpPr>
      </xdr:nvSpPr>
      <xdr:spPr bwMode="auto">
        <a:xfrm rot="-5400000">
          <a:off x="97202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171450</xdr:rowOff>
    </xdr:from>
    <xdr:to>
      <xdr:col>4</xdr:col>
      <xdr:colOff>323850</xdr:colOff>
      <xdr:row>10</xdr:row>
      <xdr:rowOff>171450</xdr:rowOff>
    </xdr:to>
    <xdr:grpSp>
      <xdr:nvGrpSpPr>
        <xdr:cNvPr id="940219" name="グループ化 41">
          <a:extLst>
            <a:ext uri="{FF2B5EF4-FFF2-40B4-BE49-F238E27FC236}">
              <a16:creationId xmlns:a16="http://schemas.microsoft.com/office/drawing/2014/main" id="{00000000-0008-0000-0500-0000BB580E00}"/>
            </a:ext>
          </a:extLst>
        </xdr:cNvPr>
        <xdr:cNvGrpSpPr>
          <a:grpSpLocks/>
        </xdr:cNvGrpSpPr>
      </xdr:nvGrpSpPr>
      <xdr:grpSpPr bwMode="auto">
        <a:xfrm>
          <a:off x="1838325" y="2219325"/>
          <a:ext cx="657225" cy="628650"/>
          <a:chOff x="1447800" y="2209800"/>
          <a:chExt cx="586740" cy="632460"/>
        </a:xfrm>
      </xdr:grpSpPr>
      <xdr:cxnSp macro="">
        <xdr:nvCxnSpPr>
          <xdr:cNvPr id="196" name="直線コネクタ 195">
            <a:extLst>
              <a:ext uri="{FF2B5EF4-FFF2-40B4-BE49-F238E27FC236}">
                <a16:creationId xmlns:a16="http://schemas.microsoft.com/office/drawing/2014/main" id="{00000000-0008-0000-0500-0000C4000000}"/>
              </a:ext>
            </a:extLst>
          </xdr:cNvPr>
          <xdr:cNvCxnSpPr/>
        </xdr:nvCxnSpPr>
        <xdr:spPr bwMode="auto">
          <a:xfrm>
            <a:off x="1447800" y="284226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500-0000C5000000}"/>
              </a:ext>
            </a:extLst>
          </xdr:cNvPr>
          <xdr:cNvCxnSpPr/>
        </xdr:nvCxnSpPr>
        <xdr:spPr bwMode="auto">
          <a:xfrm rot="5400000" flipH="1" flipV="1">
            <a:off x="1403681" y="252603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500-0000C6000000}"/>
              </a:ext>
            </a:extLst>
          </xdr:cNvPr>
          <xdr:cNvCxnSpPr/>
        </xdr:nvCxnSpPr>
        <xdr:spPr bwMode="auto">
          <a:xfrm>
            <a:off x="1711408" y="2219383"/>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95250</xdr:rowOff>
    </xdr:from>
    <xdr:to>
      <xdr:col>5</xdr:col>
      <xdr:colOff>0</xdr:colOff>
      <xdr:row>8</xdr:row>
      <xdr:rowOff>95250</xdr:rowOff>
    </xdr:to>
    <xdr:sp macro="" textlink="">
      <xdr:nvSpPr>
        <xdr:cNvPr id="940220" name="Line 5">
          <a:extLst>
            <a:ext uri="{FF2B5EF4-FFF2-40B4-BE49-F238E27FC236}">
              <a16:creationId xmlns:a16="http://schemas.microsoft.com/office/drawing/2014/main" id="{00000000-0008-0000-0500-0000BC580E00}"/>
            </a:ext>
          </a:extLst>
        </xdr:cNvPr>
        <xdr:cNvSpPr>
          <a:spLocks noChangeShapeType="1"/>
        </xdr:cNvSpPr>
      </xdr:nvSpPr>
      <xdr:spPr bwMode="auto">
        <a:xfrm rot="-5400000">
          <a:off x="2333625" y="197167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95250</xdr:rowOff>
    </xdr:from>
    <xdr:to>
      <xdr:col>5</xdr:col>
      <xdr:colOff>0</xdr:colOff>
      <xdr:row>10</xdr:row>
      <xdr:rowOff>95250</xdr:rowOff>
    </xdr:to>
    <xdr:sp macro="" textlink="">
      <xdr:nvSpPr>
        <xdr:cNvPr id="940221" name="Line 5">
          <a:extLst>
            <a:ext uri="{FF2B5EF4-FFF2-40B4-BE49-F238E27FC236}">
              <a16:creationId xmlns:a16="http://schemas.microsoft.com/office/drawing/2014/main" id="{00000000-0008-0000-0500-0000BD580E00}"/>
            </a:ext>
          </a:extLst>
        </xdr:cNvPr>
        <xdr:cNvSpPr>
          <a:spLocks noChangeShapeType="1"/>
        </xdr:cNvSpPr>
      </xdr:nvSpPr>
      <xdr:spPr bwMode="auto">
        <a:xfrm rot="-5400000">
          <a:off x="2333625" y="260032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76200</xdr:colOff>
      <xdr:row>16</xdr:row>
      <xdr:rowOff>276225</xdr:rowOff>
    </xdr:from>
    <xdr:to>
      <xdr:col>23</xdr:col>
      <xdr:colOff>114300</xdr:colOff>
      <xdr:row>16</xdr:row>
      <xdr:rowOff>276225</xdr:rowOff>
    </xdr:to>
    <xdr:sp macro="" textlink="">
      <xdr:nvSpPr>
        <xdr:cNvPr id="940222" name="Line 224">
          <a:extLst>
            <a:ext uri="{FF2B5EF4-FFF2-40B4-BE49-F238E27FC236}">
              <a16:creationId xmlns:a16="http://schemas.microsoft.com/office/drawing/2014/main" id="{00000000-0008-0000-0500-0000BE580E00}"/>
            </a:ext>
          </a:extLst>
        </xdr:cNvPr>
        <xdr:cNvSpPr>
          <a:spLocks noChangeShapeType="1"/>
        </xdr:cNvSpPr>
      </xdr:nvSpPr>
      <xdr:spPr bwMode="auto">
        <a:xfrm rot="-5400000">
          <a:off x="7334250"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40223" name="Line 1">
          <a:extLst>
            <a:ext uri="{FF2B5EF4-FFF2-40B4-BE49-F238E27FC236}">
              <a16:creationId xmlns:a16="http://schemas.microsoft.com/office/drawing/2014/main" id="{00000000-0008-0000-0500-0000BF580E00}"/>
            </a:ext>
          </a:extLst>
        </xdr:cNvPr>
        <xdr:cNvSpPr>
          <a:spLocks noChangeShapeType="1"/>
        </xdr:cNvSpPr>
      </xdr:nvSpPr>
      <xdr:spPr bwMode="auto">
        <a:xfrm rot="-5400000">
          <a:off x="8034338" y="759618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40224" name="Line 1">
          <a:extLst>
            <a:ext uri="{FF2B5EF4-FFF2-40B4-BE49-F238E27FC236}">
              <a16:creationId xmlns:a16="http://schemas.microsoft.com/office/drawing/2014/main" id="{00000000-0008-0000-0500-0000C0580E00}"/>
            </a:ext>
          </a:extLst>
        </xdr:cNvPr>
        <xdr:cNvSpPr>
          <a:spLocks noChangeShapeType="1"/>
        </xdr:cNvSpPr>
      </xdr:nvSpPr>
      <xdr:spPr bwMode="auto">
        <a:xfrm>
          <a:off x="105060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49405" name="Line 1">
          <a:extLst>
            <a:ext uri="{FF2B5EF4-FFF2-40B4-BE49-F238E27FC236}">
              <a16:creationId xmlns:a16="http://schemas.microsoft.com/office/drawing/2014/main" id="{00000000-0008-0000-0600-00009D7C0E00}"/>
            </a:ext>
          </a:extLst>
        </xdr:cNvPr>
        <xdr:cNvSpPr>
          <a:spLocks noChangeShapeType="1"/>
        </xdr:cNvSpPr>
      </xdr:nvSpPr>
      <xdr:spPr bwMode="auto">
        <a:xfrm>
          <a:off x="4267200" y="721995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49406" name="Line 2">
          <a:extLst>
            <a:ext uri="{FF2B5EF4-FFF2-40B4-BE49-F238E27FC236}">
              <a16:creationId xmlns:a16="http://schemas.microsoft.com/office/drawing/2014/main" id="{00000000-0008-0000-0600-00009E7C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49407" name="Line 3">
          <a:extLst>
            <a:ext uri="{FF2B5EF4-FFF2-40B4-BE49-F238E27FC236}">
              <a16:creationId xmlns:a16="http://schemas.microsoft.com/office/drawing/2014/main" id="{00000000-0008-0000-0600-00009F7C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49408" name="Line 4">
          <a:extLst>
            <a:ext uri="{FF2B5EF4-FFF2-40B4-BE49-F238E27FC236}">
              <a16:creationId xmlns:a16="http://schemas.microsoft.com/office/drawing/2014/main" id="{00000000-0008-0000-0600-0000A07C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49409" name="Line 5">
          <a:extLst>
            <a:ext uri="{FF2B5EF4-FFF2-40B4-BE49-F238E27FC236}">
              <a16:creationId xmlns:a16="http://schemas.microsoft.com/office/drawing/2014/main" id="{00000000-0008-0000-0600-0000A17C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49410" name="Line 6">
          <a:extLst>
            <a:ext uri="{FF2B5EF4-FFF2-40B4-BE49-F238E27FC236}">
              <a16:creationId xmlns:a16="http://schemas.microsoft.com/office/drawing/2014/main" id="{00000000-0008-0000-0600-0000A27C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49411" name="Line 7">
          <a:extLst>
            <a:ext uri="{FF2B5EF4-FFF2-40B4-BE49-F238E27FC236}">
              <a16:creationId xmlns:a16="http://schemas.microsoft.com/office/drawing/2014/main" id="{00000000-0008-0000-0600-0000A37C0E00}"/>
            </a:ext>
          </a:extLst>
        </xdr:cNvPr>
        <xdr:cNvSpPr>
          <a:spLocks noChangeShapeType="1"/>
        </xdr:cNvSpPr>
      </xdr:nvSpPr>
      <xdr:spPr bwMode="auto">
        <a:xfrm rot="-5400000">
          <a:off x="50625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9412" name="Line 8">
          <a:extLst>
            <a:ext uri="{FF2B5EF4-FFF2-40B4-BE49-F238E27FC236}">
              <a16:creationId xmlns:a16="http://schemas.microsoft.com/office/drawing/2014/main" id="{00000000-0008-0000-0600-0000A47C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49413" name="Line 9">
          <a:extLst>
            <a:ext uri="{FF2B5EF4-FFF2-40B4-BE49-F238E27FC236}">
              <a16:creationId xmlns:a16="http://schemas.microsoft.com/office/drawing/2014/main" id="{00000000-0008-0000-0600-0000A57C0E00}"/>
            </a:ext>
          </a:extLst>
        </xdr:cNvPr>
        <xdr:cNvSpPr>
          <a:spLocks noChangeShapeType="1"/>
        </xdr:cNvSpPr>
      </xdr:nvSpPr>
      <xdr:spPr bwMode="auto">
        <a:xfrm rot="-5400000">
          <a:off x="4972050" y="77438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9414" name="Line 16">
          <a:extLst>
            <a:ext uri="{FF2B5EF4-FFF2-40B4-BE49-F238E27FC236}">
              <a16:creationId xmlns:a16="http://schemas.microsoft.com/office/drawing/2014/main" id="{00000000-0008-0000-0600-0000A67C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49415" name="Line 27">
          <a:extLst>
            <a:ext uri="{FF2B5EF4-FFF2-40B4-BE49-F238E27FC236}">
              <a16:creationId xmlns:a16="http://schemas.microsoft.com/office/drawing/2014/main" id="{00000000-0008-0000-0600-0000A77C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49416" name="Line 28">
          <a:extLst>
            <a:ext uri="{FF2B5EF4-FFF2-40B4-BE49-F238E27FC236}">
              <a16:creationId xmlns:a16="http://schemas.microsoft.com/office/drawing/2014/main" id="{00000000-0008-0000-0600-0000A87C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49417" name="Line 29">
          <a:extLst>
            <a:ext uri="{FF2B5EF4-FFF2-40B4-BE49-F238E27FC236}">
              <a16:creationId xmlns:a16="http://schemas.microsoft.com/office/drawing/2014/main" id="{00000000-0008-0000-0600-0000A97C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9418" name="Line 77">
          <a:extLst>
            <a:ext uri="{FF2B5EF4-FFF2-40B4-BE49-F238E27FC236}">
              <a16:creationId xmlns:a16="http://schemas.microsoft.com/office/drawing/2014/main" id="{00000000-0008-0000-0600-0000AA7C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9419" name="Line 85">
          <a:extLst>
            <a:ext uri="{FF2B5EF4-FFF2-40B4-BE49-F238E27FC236}">
              <a16:creationId xmlns:a16="http://schemas.microsoft.com/office/drawing/2014/main" id="{00000000-0008-0000-0600-0000AB7C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9420" name="Line 108">
          <a:extLst>
            <a:ext uri="{FF2B5EF4-FFF2-40B4-BE49-F238E27FC236}">
              <a16:creationId xmlns:a16="http://schemas.microsoft.com/office/drawing/2014/main" id="{00000000-0008-0000-0600-0000AC7C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9421" name="Line 116">
          <a:extLst>
            <a:ext uri="{FF2B5EF4-FFF2-40B4-BE49-F238E27FC236}">
              <a16:creationId xmlns:a16="http://schemas.microsoft.com/office/drawing/2014/main" id="{00000000-0008-0000-0600-0000AD7C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9422" name="Line 139">
          <a:extLst>
            <a:ext uri="{FF2B5EF4-FFF2-40B4-BE49-F238E27FC236}">
              <a16:creationId xmlns:a16="http://schemas.microsoft.com/office/drawing/2014/main" id="{00000000-0008-0000-0600-0000AE7C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9423" name="Line 147">
          <a:extLst>
            <a:ext uri="{FF2B5EF4-FFF2-40B4-BE49-F238E27FC236}">
              <a16:creationId xmlns:a16="http://schemas.microsoft.com/office/drawing/2014/main" id="{00000000-0008-0000-0600-0000AF7C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9424" name="Line 170">
          <a:extLst>
            <a:ext uri="{FF2B5EF4-FFF2-40B4-BE49-F238E27FC236}">
              <a16:creationId xmlns:a16="http://schemas.microsoft.com/office/drawing/2014/main" id="{00000000-0008-0000-0600-0000B07C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9425" name="Line 178">
          <a:extLst>
            <a:ext uri="{FF2B5EF4-FFF2-40B4-BE49-F238E27FC236}">
              <a16:creationId xmlns:a16="http://schemas.microsoft.com/office/drawing/2014/main" id="{00000000-0008-0000-0600-0000B17C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9426" name="Line 201">
          <a:extLst>
            <a:ext uri="{FF2B5EF4-FFF2-40B4-BE49-F238E27FC236}">
              <a16:creationId xmlns:a16="http://schemas.microsoft.com/office/drawing/2014/main" id="{00000000-0008-0000-0600-0000B27C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49427" name="AutoShape 208">
          <a:extLst>
            <a:ext uri="{FF2B5EF4-FFF2-40B4-BE49-F238E27FC236}">
              <a16:creationId xmlns:a16="http://schemas.microsoft.com/office/drawing/2014/main" id="{00000000-0008-0000-0600-0000B37C0E00}"/>
            </a:ext>
          </a:extLst>
        </xdr:cNvPr>
        <xdr:cNvSpPr>
          <a:spLocks/>
        </xdr:cNvSpPr>
      </xdr:nvSpPr>
      <xdr:spPr bwMode="auto">
        <a:xfrm>
          <a:off x="7334250" y="843915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9428" name="Line 209">
          <a:extLst>
            <a:ext uri="{FF2B5EF4-FFF2-40B4-BE49-F238E27FC236}">
              <a16:creationId xmlns:a16="http://schemas.microsoft.com/office/drawing/2014/main" id="{00000000-0008-0000-0600-0000B47C0E00}"/>
            </a:ext>
          </a:extLst>
        </xdr:cNvPr>
        <xdr:cNvSpPr>
          <a:spLocks noChangeShapeType="1"/>
        </xdr:cNvSpPr>
      </xdr:nvSpPr>
      <xdr:spPr bwMode="auto">
        <a:xfrm flipH="1">
          <a:off x="7334250" y="877252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133350</xdr:rowOff>
    </xdr:from>
    <xdr:to>
      <xdr:col>44</xdr:col>
      <xdr:colOff>0</xdr:colOff>
      <xdr:row>17</xdr:row>
      <xdr:rowOff>123825</xdr:rowOff>
    </xdr:to>
    <xdr:sp macro="" textlink="">
      <xdr:nvSpPr>
        <xdr:cNvPr id="949429" name="AutoShape 211">
          <a:extLst>
            <a:ext uri="{FF2B5EF4-FFF2-40B4-BE49-F238E27FC236}">
              <a16:creationId xmlns:a16="http://schemas.microsoft.com/office/drawing/2014/main" id="{00000000-0008-0000-0600-0000B57C0E00}"/>
            </a:ext>
          </a:extLst>
        </xdr:cNvPr>
        <xdr:cNvSpPr>
          <a:spLocks/>
        </xdr:cNvSpPr>
      </xdr:nvSpPr>
      <xdr:spPr bwMode="auto">
        <a:xfrm>
          <a:off x="13211175" y="443865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152400</xdr:rowOff>
    </xdr:from>
    <xdr:to>
      <xdr:col>44</xdr:col>
      <xdr:colOff>0</xdr:colOff>
      <xdr:row>16</xdr:row>
      <xdr:rowOff>152400</xdr:rowOff>
    </xdr:to>
    <xdr:sp macro="" textlink="">
      <xdr:nvSpPr>
        <xdr:cNvPr id="949430" name="Line 212">
          <a:extLst>
            <a:ext uri="{FF2B5EF4-FFF2-40B4-BE49-F238E27FC236}">
              <a16:creationId xmlns:a16="http://schemas.microsoft.com/office/drawing/2014/main" id="{00000000-0008-0000-0600-0000B67C0E00}"/>
            </a:ext>
          </a:extLst>
        </xdr:cNvPr>
        <xdr:cNvSpPr>
          <a:spLocks noChangeShapeType="1"/>
        </xdr:cNvSpPr>
      </xdr:nvSpPr>
      <xdr:spPr bwMode="auto">
        <a:xfrm flipH="1">
          <a:off x="13211175" y="47720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285750</xdr:rowOff>
    </xdr:from>
    <xdr:to>
      <xdr:col>32</xdr:col>
      <xdr:colOff>114300</xdr:colOff>
      <xdr:row>16</xdr:row>
      <xdr:rowOff>285750</xdr:rowOff>
    </xdr:to>
    <xdr:sp macro="" textlink="">
      <xdr:nvSpPr>
        <xdr:cNvPr id="949431" name="Line 223">
          <a:extLst>
            <a:ext uri="{FF2B5EF4-FFF2-40B4-BE49-F238E27FC236}">
              <a16:creationId xmlns:a16="http://schemas.microsoft.com/office/drawing/2014/main" id="{00000000-0008-0000-0600-0000B77C0E00}"/>
            </a:ext>
          </a:extLst>
        </xdr:cNvPr>
        <xdr:cNvSpPr>
          <a:spLocks noChangeShapeType="1"/>
        </xdr:cNvSpPr>
      </xdr:nvSpPr>
      <xdr:spPr bwMode="auto">
        <a:xfrm rot="-5400000">
          <a:off x="9629775" y="47910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238125</xdr:rowOff>
    </xdr:from>
    <xdr:to>
      <xdr:col>33</xdr:col>
      <xdr:colOff>0</xdr:colOff>
      <xdr:row>13</xdr:row>
      <xdr:rowOff>238125</xdr:rowOff>
    </xdr:to>
    <xdr:sp macro="" textlink="">
      <xdr:nvSpPr>
        <xdr:cNvPr id="949432" name="Line 221">
          <a:extLst>
            <a:ext uri="{FF2B5EF4-FFF2-40B4-BE49-F238E27FC236}">
              <a16:creationId xmlns:a16="http://schemas.microsoft.com/office/drawing/2014/main" id="{00000000-0008-0000-0600-0000B87C0E00}"/>
            </a:ext>
          </a:extLst>
        </xdr:cNvPr>
        <xdr:cNvSpPr>
          <a:spLocks noChangeShapeType="1"/>
        </xdr:cNvSpPr>
      </xdr:nvSpPr>
      <xdr:spPr bwMode="auto">
        <a:xfrm rot="-5400000">
          <a:off x="97202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161925</xdr:rowOff>
    </xdr:from>
    <xdr:to>
      <xdr:col>4</xdr:col>
      <xdr:colOff>323850</xdr:colOff>
      <xdr:row>10</xdr:row>
      <xdr:rowOff>171450</xdr:rowOff>
    </xdr:to>
    <xdr:grpSp>
      <xdr:nvGrpSpPr>
        <xdr:cNvPr id="949433" name="グループ化 41">
          <a:extLst>
            <a:ext uri="{FF2B5EF4-FFF2-40B4-BE49-F238E27FC236}">
              <a16:creationId xmlns:a16="http://schemas.microsoft.com/office/drawing/2014/main" id="{00000000-0008-0000-0600-0000B97C0E00}"/>
            </a:ext>
          </a:extLst>
        </xdr:cNvPr>
        <xdr:cNvGrpSpPr>
          <a:grpSpLocks/>
        </xdr:cNvGrpSpPr>
      </xdr:nvGrpSpPr>
      <xdr:grpSpPr bwMode="auto">
        <a:xfrm>
          <a:off x="1838325" y="2209800"/>
          <a:ext cx="657225" cy="638175"/>
          <a:chOff x="1447800" y="2202180"/>
          <a:chExt cx="586740" cy="632460"/>
        </a:xfrm>
      </xdr:grpSpPr>
      <xdr:cxnSp macro="">
        <xdr:nvCxnSpPr>
          <xdr:cNvPr id="196" name="直線コネクタ 195">
            <a:extLst>
              <a:ext uri="{FF2B5EF4-FFF2-40B4-BE49-F238E27FC236}">
                <a16:creationId xmlns:a16="http://schemas.microsoft.com/office/drawing/2014/main" id="{00000000-0008-0000-0600-0000C4000000}"/>
              </a:ext>
            </a:extLst>
          </xdr:cNvPr>
          <xdr:cNvCxnSpPr/>
        </xdr:nvCxnSpPr>
        <xdr:spPr bwMode="auto">
          <a:xfrm>
            <a:off x="1447800" y="283464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600-0000C5000000}"/>
              </a:ext>
            </a:extLst>
          </xdr:cNvPr>
          <xdr:cNvCxnSpPr/>
        </xdr:nvCxnSpPr>
        <xdr:spPr bwMode="auto">
          <a:xfrm rot="5400000" flipH="1" flipV="1">
            <a:off x="1403681" y="251841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600-0000C6000000}"/>
              </a:ext>
            </a:extLst>
          </xdr:cNvPr>
          <xdr:cNvCxnSpPr/>
        </xdr:nvCxnSpPr>
        <xdr:spPr bwMode="auto">
          <a:xfrm>
            <a:off x="1711408" y="221162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85725</xdr:rowOff>
    </xdr:from>
    <xdr:to>
      <xdr:col>5</xdr:col>
      <xdr:colOff>0</xdr:colOff>
      <xdr:row>8</xdr:row>
      <xdr:rowOff>85725</xdr:rowOff>
    </xdr:to>
    <xdr:sp macro="" textlink="">
      <xdr:nvSpPr>
        <xdr:cNvPr id="949434" name="Line 5">
          <a:extLst>
            <a:ext uri="{FF2B5EF4-FFF2-40B4-BE49-F238E27FC236}">
              <a16:creationId xmlns:a16="http://schemas.microsoft.com/office/drawing/2014/main" id="{00000000-0008-0000-0600-0000BA7C0E00}"/>
            </a:ext>
          </a:extLst>
        </xdr:cNvPr>
        <xdr:cNvSpPr>
          <a:spLocks noChangeShapeType="1"/>
        </xdr:cNvSpPr>
      </xdr:nvSpPr>
      <xdr:spPr bwMode="auto">
        <a:xfrm rot="-5400000">
          <a:off x="2333625" y="196215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95250</xdr:rowOff>
    </xdr:from>
    <xdr:to>
      <xdr:col>5</xdr:col>
      <xdr:colOff>0</xdr:colOff>
      <xdr:row>10</xdr:row>
      <xdr:rowOff>95250</xdr:rowOff>
    </xdr:to>
    <xdr:sp macro="" textlink="">
      <xdr:nvSpPr>
        <xdr:cNvPr id="949435" name="Line 5">
          <a:extLst>
            <a:ext uri="{FF2B5EF4-FFF2-40B4-BE49-F238E27FC236}">
              <a16:creationId xmlns:a16="http://schemas.microsoft.com/office/drawing/2014/main" id="{00000000-0008-0000-0600-0000BB7C0E00}"/>
            </a:ext>
          </a:extLst>
        </xdr:cNvPr>
        <xdr:cNvSpPr>
          <a:spLocks noChangeShapeType="1"/>
        </xdr:cNvSpPr>
      </xdr:nvSpPr>
      <xdr:spPr bwMode="auto">
        <a:xfrm rot="-5400000">
          <a:off x="2333625" y="260032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85725</xdr:colOff>
      <xdr:row>16</xdr:row>
      <xdr:rowOff>266700</xdr:rowOff>
    </xdr:from>
    <xdr:to>
      <xdr:col>23</xdr:col>
      <xdr:colOff>123825</xdr:colOff>
      <xdr:row>16</xdr:row>
      <xdr:rowOff>266700</xdr:rowOff>
    </xdr:to>
    <xdr:sp macro="" textlink="">
      <xdr:nvSpPr>
        <xdr:cNvPr id="949436" name="Line 223">
          <a:extLst>
            <a:ext uri="{FF2B5EF4-FFF2-40B4-BE49-F238E27FC236}">
              <a16:creationId xmlns:a16="http://schemas.microsoft.com/office/drawing/2014/main" id="{00000000-0008-0000-0600-0000BC7C0E00}"/>
            </a:ext>
          </a:extLst>
        </xdr:cNvPr>
        <xdr:cNvSpPr>
          <a:spLocks noChangeShapeType="1"/>
        </xdr:cNvSpPr>
      </xdr:nvSpPr>
      <xdr:spPr bwMode="auto">
        <a:xfrm rot="-5400000">
          <a:off x="73437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49437" name="Line 1">
          <a:extLst>
            <a:ext uri="{FF2B5EF4-FFF2-40B4-BE49-F238E27FC236}">
              <a16:creationId xmlns:a16="http://schemas.microsoft.com/office/drawing/2014/main" id="{00000000-0008-0000-0600-0000BD7C0E00}"/>
            </a:ext>
          </a:extLst>
        </xdr:cNvPr>
        <xdr:cNvSpPr>
          <a:spLocks noChangeShapeType="1"/>
        </xdr:cNvSpPr>
      </xdr:nvSpPr>
      <xdr:spPr bwMode="auto">
        <a:xfrm rot="-5400000">
          <a:off x="8034338" y="759618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49438" name="Line 1">
          <a:extLst>
            <a:ext uri="{FF2B5EF4-FFF2-40B4-BE49-F238E27FC236}">
              <a16:creationId xmlns:a16="http://schemas.microsoft.com/office/drawing/2014/main" id="{00000000-0008-0000-0600-0000BE7C0E00}"/>
            </a:ext>
          </a:extLst>
        </xdr:cNvPr>
        <xdr:cNvSpPr>
          <a:spLocks noChangeShapeType="1"/>
        </xdr:cNvSpPr>
      </xdr:nvSpPr>
      <xdr:spPr bwMode="auto">
        <a:xfrm>
          <a:off x="105060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7.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41225" name="Line 1">
          <a:extLst>
            <a:ext uri="{FF2B5EF4-FFF2-40B4-BE49-F238E27FC236}">
              <a16:creationId xmlns:a16="http://schemas.microsoft.com/office/drawing/2014/main" id="{00000000-0008-0000-0700-0000A95C0E00}"/>
            </a:ext>
          </a:extLst>
        </xdr:cNvPr>
        <xdr:cNvSpPr>
          <a:spLocks noChangeShapeType="1"/>
        </xdr:cNvSpPr>
      </xdr:nvSpPr>
      <xdr:spPr bwMode="auto">
        <a:xfrm>
          <a:off x="4267200" y="721995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41226" name="Line 2">
          <a:extLst>
            <a:ext uri="{FF2B5EF4-FFF2-40B4-BE49-F238E27FC236}">
              <a16:creationId xmlns:a16="http://schemas.microsoft.com/office/drawing/2014/main" id="{00000000-0008-0000-0700-0000AA5C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41227" name="Line 3">
          <a:extLst>
            <a:ext uri="{FF2B5EF4-FFF2-40B4-BE49-F238E27FC236}">
              <a16:creationId xmlns:a16="http://schemas.microsoft.com/office/drawing/2014/main" id="{00000000-0008-0000-0700-0000AB5C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41228" name="Line 4">
          <a:extLst>
            <a:ext uri="{FF2B5EF4-FFF2-40B4-BE49-F238E27FC236}">
              <a16:creationId xmlns:a16="http://schemas.microsoft.com/office/drawing/2014/main" id="{00000000-0008-0000-0700-0000AC5C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41229" name="Line 5">
          <a:extLst>
            <a:ext uri="{FF2B5EF4-FFF2-40B4-BE49-F238E27FC236}">
              <a16:creationId xmlns:a16="http://schemas.microsoft.com/office/drawing/2014/main" id="{00000000-0008-0000-0700-0000AD5C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41230" name="Line 6">
          <a:extLst>
            <a:ext uri="{FF2B5EF4-FFF2-40B4-BE49-F238E27FC236}">
              <a16:creationId xmlns:a16="http://schemas.microsoft.com/office/drawing/2014/main" id="{00000000-0008-0000-0700-0000AE5C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41231" name="Line 7">
          <a:extLst>
            <a:ext uri="{FF2B5EF4-FFF2-40B4-BE49-F238E27FC236}">
              <a16:creationId xmlns:a16="http://schemas.microsoft.com/office/drawing/2014/main" id="{00000000-0008-0000-0700-0000AF5C0E00}"/>
            </a:ext>
          </a:extLst>
        </xdr:cNvPr>
        <xdr:cNvSpPr>
          <a:spLocks noChangeShapeType="1"/>
        </xdr:cNvSpPr>
      </xdr:nvSpPr>
      <xdr:spPr bwMode="auto">
        <a:xfrm rot="-5400000">
          <a:off x="50625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1232" name="Line 8">
          <a:extLst>
            <a:ext uri="{FF2B5EF4-FFF2-40B4-BE49-F238E27FC236}">
              <a16:creationId xmlns:a16="http://schemas.microsoft.com/office/drawing/2014/main" id="{00000000-0008-0000-0700-0000B05C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41233" name="Line 9">
          <a:extLst>
            <a:ext uri="{FF2B5EF4-FFF2-40B4-BE49-F238E27FC236}">
              <a16:creationId xmlns:a16="http://schemas.microsoft.com/office/drawing/2014/main" id="{00000000-0008-0000-0700-0000B15C0E00}"/>
            </a:ext>
          </a:extLst>
        </xdr:cNvPr>
        <xdr:cNvSpPr>
          <a:spLocks noChangeShapeType="1"/>
        </xdr:cNvSpPr>
      </xdr:nvSpPr>
      <xdr:spPr bwMode="auto">
        <a:xfrm rot="-5400000">
          <a:off x="4972050" y="77438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1234" name="Line 16">
          <a:extLst>
            <a:ext uri="{FF2B5EF4-FFF2-40B4-BE49-F238E27FC236}">
              <a16:creationId xmlns:a16="http://schemas.microsoft.com/office/drawing/2014/main" id="{00000000-0008-0000-0700-0000B25C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41235" name="Line 27">
          <a:extLst>
            <a:ext uri="{FF2B5EF4-FFF2-40B4-BE49-F238E27FC236}">
              <a16:creationId xmlns:a16="http://schemas.microsoft.com/office/drawing/2014/main" id="{00000000-0008-0000-0700-0000B35C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41236" name="Line 28">
          <a:extLst>
            <a:ext uri="{FF2B5EF4-FFF2-40B4-BE49-F238E27FC236}">
              <a16:creationId xmlns:a16="http://schemas.microsoft.com/office/drawing/2014/main" id="{00000000-0008-0000-0700-0000B45C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41237" name="Line 29">
          <a:extLst>
            <a:ext uri="{FF2B5EF4-FFF2-40B4-BE49-F238E27FC236}">
              <a16:creationId xmlns:a16="http://schemas.microsoft.com/office/drawing/2014/main" id="{00000000-0008-0000-0700-0000B55C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1238" name="Line 78">
          <a:extLst>
            <a:ext uri="{FF2B5EF4-FFF2-40B4-BE49-F238E27FC236}">
              <a16:creationId xmlns:a16="http://schemas.microsoft.com/office/drawing/2014/main" id="{00000000-0008-0000-0700-0000B65C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1239" name="Line 86">
          <a:extLst>
            <a:ext uri="{FF2B5EF4-FFF2-40B4-BE49-F238E27FC236}">
              <a16:creationId xmlns:a16="http://schemas.microsoft.com/office/drawing/2014/main" id="{00000000-0008-0000-0700-0000B75C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1240" name="Line 109">
          <a:extLst>
            <a:ext uri="{FF2B5EF4-FFF2-40B4-BE49-F238E27FC236}">
              <a16:creationId xmlns:a16="http://schemas.microsoft.com/office/drawing/2014/main" id="{00000000-0008-0000-0700-0000B85C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1241" name="Line 117">
          <a:extLst>
            <a:ext uri="{FF2B5EF4-FFF2-40B4-BE49-F238E27FC236}">
              <a16:creationId xmlns:a16="http://schemas.microsoft.com/office/drawing/2014/main" id="{00000000-0008-0000-0700-0000B95C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1242" name="Line 140">
          <a:extLst>
            <a:ext uri="{FF2B5EF4-FFF2-40B4-BE49-F238E27FC236}">
              <a16:creationId xmlns:a16="http://schemas.microsoft.com/office/drawing/2014/main" id="{00000000-0008-0000-0700-0000BA5C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1243" name="Line 148">
          <a:extLst>
            <a:ext uri="{FF2B5EF4-FFF2-40B4-BE49-F238E27FC236}">
              <a16:creationId xmlns:a16="http://schemas.microsoft.com/office/drawing/2014/main" id="{00000000-0008-0000-0700-0000BB5C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1244" name="Line 171">
          <a:extLst>
            <a:ext uri="{FF2B5EF4-FFF2-40B4-BE49-F238E27FC236}">
              <a16:creationId xmlns:a16="http://schemas.microsoft.com/office/drawing/2014/main" id="{00000000-0008-0000-0700-0000BC5C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1245" name="Line 179">
          <a:extLst>
            <a:ext uri="{FF2B5EF4-FFF2-40B4-BE49-F238E27FC236}">
              <a16:creationId xmlns:a16="http://schemas.microsoft.com/office/drawing/2014/main" id="{00000000-0008-0000-0700-0000BD5C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1246" name="Line 202">
          <a:extLst>
            <a:ext uri="{FF2B5EF4-FFF2-40B4-BE49-F238E27FC236}">
              <a16:creationId xmlns:a16="http://schemas.microsoft.com/office/drawing/2014/main" id="{00000000-0008-0000-0700-0000BE5C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41247" name="AutoShape 209">
          <a:extLst>
            <a:ext uri="{FF2B5EF4-FFF2-40B4-BE49-F238E27FC236}">
              <a16:creationId xmlns:a16="http://schemas.microsoft.com/office/drawing/2014/main" id="{00000000-0008-0000-0700-0000BF5C0E00}"/>
            </a:ext>
          </a:extLst>
        </xdr:cNvPr>
        <xdr:cNvSpPr>
          <a:spLocks/>
        </xdr:cNvSpPr>
      </xdr:nvSpPr>
      <xdr:spPr bwMode="auto">
        <a:xfrm>
          <a:off x="7334250" y="843915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1248" name="Line 210">
          <a:extLst>
            <a:ext uri="{FF2B5EF4-FFF2-40B4-BE49-F238E27FC236}">
              <a16:creationId xmlns:a16="http://schemas.microsoft.com/office/drawing/2014/main" id="{00000000-0008-0000-0700-0000C05C0E00}"/>
            </a:ext>
          </a:extLst>
        </xdr:cNvPr>
        <xdr:cNvSpPr>
          <a:spLocks noChangeShapeType="1"/>
        </xdr:cNvSpPr>
      </xdr:nvSpPr>
      <xdr:spPr bwMode="auto">
        <a:xfrm flipH="1">
          <a:off x="7334250" y="877252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152400</xdr:rowOff>
    </xdr:from>
    <xdr:to>
      <xdr:col>44</xdr:col>
      <xdr:colOff>0</xdr:colOff>
      <xdr:row>17</xdr:row>
      <xdr:rowOff>142875</xdr:rowOff>
    </xdr:to>
    <xdr:sp macro="" textlink="">
      <xdr:nvSpPr>
        <xdr:cNvPr id="941249" name="AutoShape 212">
          <a:extLst>
            <a:ext uri="{FF2B5EF4-FFF2-40B4-BE49-F238E27FC236}">
              <a16:creationId xmlns:a16="http://schemas.microsoft.com/office/drawing/2014/main" id="{00000000-0008-0000-0700-0000C15C0E00}"/>
            </a:ext>
          </a:extLst>
        </xdr:cNvPr>
        <xdr:cNvSpPr>
          <a:spLocks/>
        </xdr:cNvSpPr>
      </xdr:nvSpPr>
      <xdr:spPr bwMode="auto">
        <a:xfrm>
          <a:off x="13211175" y="445770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190500</xdr:rowOff>
    </xdr:from>
    <xdr:to>
      <xdr:col>44</xdr:col>
      <xdr:colOff>0</xdr:colOff>
      <xdr:row>16</xdr:row>
      <xdr:rowOff>190500</xdr:rowOff>
    </xdr:to>
    <xdr:sp macro="" textlink="">
      <xdr:nvSpPr>
        <xdr:cNvPr id="941250" name="Line 213">
          <a:extLst>
            <a:ext uri="{FF2B5EF4-FFF2-40B4-BE49-F238E27FC236}">
              <a16:creationId xmlns:a16="http://schemas.microsoft.com/office/drawing/2014/main" id="{00000000-0008-0000-0700-0000C25C0E00}"/>
            </a:ext>
          </a:extLst>
        </xdr:cNvPr>
        <xdr:cNvSpPr>
          <a:spLocks noChangeShapeType="1"/>
        </xdr:cNvSpPr>
      </xdr:nvSpPr>
      <xdr:spPr bwMode="auto">
        <a:xfrm flipH="1">
          <a:off x="13211175" y="48101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257175</xdr:rowOff>
    </xdr:from>
    <xdr:to>
      <xdr:col>32</xdr:col>
      <xdr:colOff>114300</xdr:colOff>
      <xdr:row>16</xdr:row>
      <xdr:rowOff>257175</xdr:rowOff>
    </xdr:to>
    <xdr:sp macro="" textlink="">
      <xdr:nvSpPr>
        <xdr:cNvPr id="941251" name="Line 224">
          <a:extLst>
            <a:ext uri="{FF2B5EF4-FFF2-40B4-BE49-F238E27FC236}">
              <a16:creationId xmlns:a16="http://schemas.microsoft.com/office/drawing/2014/main" id="{00000000-0008-0000-0700-0000C35C0E00}"/>
            </a:ext>
          </a:extLst>
        </xdr:cNvPr>
        <xdr:cNvSpPr>
          <a:spLocks noChangeShapeType="1"/>
        </xdr:cNvSpPr>
      </xdr:nvSpPr>
      <xdr:spPr bwMode="auto">
        <a:xfrm rot="-5400000">
          <a:off x="9629775"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257175</xdr:rowOff>
    </xdr:from>
    <xdr:to>
      <xdr:col>33</xdr:col>
      <xdr:colOff>0</xdr:colOff>
      <xdr:row>13</xdr:row>
      <xdr:rowOff>257175</xdr:rowOff>
    </xdr:to>
    <xdr:sp macro="" textlink="">
      <xdr:nvSpPr>
        <xdr:cNvPr id="941252" name="Line 222">
          <a:extLst>
            <a:ext uri="{FF2B5EF4-FFF2-40B4-BE49-F238E27FC236}">
              <a16:creationId xmlns:a16="http://schemas.microsoft.com/office/drawing/2014/main" id="{00000000-0008-0000-0700-0000C45C0E00}"/>
            </a:ext>
          </a:extLst>
        </xdr:cNvPr>
        <xdr:cNvSpPr>
          <a:spLocks noChangeShapeType="1"/>
        </xdr:cNvSpPr>
      </xdr:nvSpPr>
      <xdr:spPr bwMode="auto">
        <a:xfrm rot="-5400000">
          <a:off x="9720263" y="38147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323850</xdr:colOff>
      <xdr:row>10</xdr:row>
      <xdr:rowOff>152400</xdr:rowOff>
    </xdr:to>
    <xdr:grpSp>
      <xdr:nvGrpSpPr>
        <xdr:cNvPr id="941253" name="グループ化 41">
          <a:extLst>
            <a:ext uri="{FF2B5EF4-FFF2-40B4-BE49-F238E27FC236}">
              <a16:creationId xmlns:a16="http://schemas.microsoft.com/office/drawing/2014/main" id="{00000000-0008-0000-0700-0000C55C0E00}"/>
            </a:ext>
          </a:extLst>
        </xdr:cNvPr>
        <xdr:cNvGrpSpPr>
          <a:grpSpLocks/>
        </xdr:cNvGrpSpPr>
      </xdr:nvGrpSpPr>
      <xdr:grpSpPr bwMode="auto">
        <a:xfrm>
          <a:off x="1838325" y="2190750"/>
          <a:ext cx="657225" cy="638175"/>
          <a:chOff x="1447800" y="2186940"/>
          <a:chExt cx="586740" cy="632460"/>
        </a:xfrm>
      </xdr:grpSpPr>
      <xdr:cxnSp macro="">
        <xdr:nvCxnSpPr>
          <xdr:cNvPr id="198" name="直線コネクタ 197">
            <a:extLst>
              <a:ext uri="{FF2B5EF4-FFF2-40B4-BE49-F238E27FC236}">
                <a16:creationId xmlns:a16="http://schemas.microsoft.com/office/drawing/2014/main" id="{00000000-0008-0000-0700-0000C6000000}"/>
              </a:ext>
            </a:extLst>
          </xdr:cNvPr>
          <xdr:cNvCxnSpPr/>
        </xdr:nvCxnSpPr>
        <xdr:spPr bwMode="auto">
          <a:xfrm>
            <a:off x="1447800" y="281940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9" name="直線コネクタ 198">
            <a:extLst>
              <a:ext uri="{FF2B5EF4-FFF2-40B4-BE49-F238E27FC236}">
                <a16:creationId xmlns:a16="http://schemas.microsoft.com/office/drawing/2014/main" id="{00000000-0008-0000-0700-0000C7000000}"/>
              </a:ext>
            </a:extLst>
          </xdr:cNvPr>
          <xdr:cNvCxnSpPr/>
        </xdr:nvCxnSpPr>
        <xdr:spPr bwMode="auto">
          <a:xfrm rot="5400000" flipH="1" flipV="1">
            <a:off x="1403681"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200" name="直線コネクタ 199">
            <a:extLst>
              <a:ext uri="{FF2B5EF4-FFF2-40B4-BE49-F238E27FC236}">
                <a16:creationId xmlns:a16="http://schemas.microsoft.com/office/drawing/2014/main" id="{00000000-0008-0000-0700-0000C8000000}"/>
              </a:ext>
            </a:extLst>
          </xdr:cNvPr>
          <xdr:cNvCxnSpPr/>
        </xdr:nvCxnSpPr>
        <xdr:spPr bwMode="auto">
          <a:xfrm>
            <a:off x="1711408" y="219638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66675</xdr:rowOff>
    </xdr:from>
    <xdr:to>
      <xdr:col>5</xdr:col>
      <xdr:colOff>0</xdr:colOff>
      <xdr:row>8</xdr:row>
      <xdr:rowOff>66675</xdr:rowOff>
    </xdr:to>
    <xdr:sp macro="" textlink="">
      <xdr:nvSpPr>
        <xdr:cNvPr id="941254" name="Line 5">
          <a:extLst>
            <a:ext uri="{FF2B5EF4-FFF2-40B4-BE49-F238E27FC236}">
              <a16:creationId xmlns:a16="http://schemas.microsoft.com/office/drawing/2014/main" id="{00000000-0008-0000-0700-0000C65C0E00}"/>
            </a:ext>
          </a:extLst>
        </xdr:cNvPr>
        <xdr:cNvSpPr>
          <a:spLocks noChangeShapeType="1"/>
        </xdr:cNvSpPr>
      </xdr:nvSpPr>
      <xdr:spPr bwMode="auto">
        <a:xfrm rot="-5400000">
          <a:off x="2333625" y="194310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76200</xdr:rowOff>
    </xdr:from>
    <xdr:to>
      <xdr:col>5</xdr:col>
      <xdr:colOff>0</xdr:colOff>
      <xdr:row>10</xdr:row>
      <xdr:rowOff>76200</xdr:rowOff>
    </xdr:to>
    <xdr:sp macro="" textlink="">
      <xdr:nvSpPr>
        <xdr:cNvPr id="941255" name="Line 5">
          <a:extLst>
            <a:ext uri="{FF2B5EF4-FFF2-40B4-BE49-F238E27FC236}">
              <a16:creationId xmlns:a16="http://schemas.microsoft.com/office/drawing/2014/main" id="{00000000-0008-0000-0700-0000C75C0E00}"/>
            </a:ext>
          </a:extLst>
        </xdr:cNvPr>
        <xdr:cNvSpPr>
          <a:spLocks noChangeShapeType="1"/>
        </xdr:cNvSpPr>
      </xdr:nvSpPr>
      <xdr:spPr bwMode="auto">
        <a:xfrm rot="-5400000">
          <a:off x="2333625" y="258127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95250</xdr:colOff>
      <xdr:row>16</xdr:row>
      <xdr:rowOff>257175</xdr:rowOff>
    </xdr:from>
    <xdr:to>
      <xdr:col>23</xdr:col>
      <xdr:colOff>133350</xdr:colOff>
      <xdr:row>16</xdr:row>
      <xdr:rowOff>257175</xdr:rowOff>
    </xdr:to>
    <xdr:sp macro="" textlink="">
      <xdr:nvSpPr>
        <xdr:cNvPr id="941256" name="Line 224">
          <a:extLst>
            <a:ext uri="{FF2B5EF4-FFF2-40B4-BE49-F238E27FC236}">
              <a16:creationId xmlns:a16="http://schemas.microsoft.com/office/drawing/2014/main" id="{00000000-0008-0000-0700-0000C85C0E00}"/>
            </a:ext>
          </a:extLst>
        </xdr:cNvPr>
        <xdr:cNvSpPr>
          <a:spLocks noChangeShapeType="1"/>
        </xdr:cNvSpPr>
      </xdr:nvSpPr>
      <xdr:spPr bwMode="auto">
        <a:xfrm rot="-5400000">
          <a:off x="7353300"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41257" name="Line 1">
          <a:extLst>
            <a:ext uri="{FF2B5EF4-FFF2-40B4-BE49-F238E27FC236}">
              <a16:creationId xmlns:a16="http://schemas.microsoft.com/office/drawing/2014/main" id="{00000000-0008-0000-0700-0000C95C0E00}"/>
            </a:ext>
          </a:extLst>
        </xdr:cNvPr>
        <xdr:cNvSpPr>
          <a:spLocks noChangeShapeType="1"/>
        </xdr:cNvSpPr>
      </xdr:nvSpPr>
      <xdr:spPr bwMode="auto">
        <a:xfrm rot="-5400000">
          <a:off x="8034338" y="759618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41258" name="Line 1">
          <a:extLst>
            <a:ext uri="{FF2B5EF4-FFF2-40B4-BE49-F238E27FC236}">
              <a16:creationId xmlns:a16="http://schemas.microsoft.com/office/drawing/2014/main" id="{00000000-0008-0000-0700-0000CA5C0E00}"/>
            </a:ext>
          </a:extLst>
        </xdr:cNvPr>
        <xdr:cNvSpPr>
          <a:spLocks noChangeShapeType="1"/>
        </xdr:cNvSpPr>
      </xdr:nvSpPr>
      <xdr:spPr bwMode="auto">
        <a:xfrm>
          <a:off x="105060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8.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39221" name="Line 1">
          <a:extLst>
            <a:ext uri="{FF2B5EF4-FFF2-40B4-BE49-F238E27FC236}">
              <a16:creationId xmlns:a16="http://schemas.microsoft.com/office/drawing/2014/main" id="{00000000-0008-0000-0800-0000D5540E00}"/>
            </a:ext>
          </a:extLst>
        </xdr:cNvPr>
        <xdr:cNvSpPr>
          <a:spLocks noChangeShapeType="1"/>
        </xdr:cNvSpPr>
      </xdr:nvSpPr>
      <xdr:spPr bwMode="auto">
        <a:xfrm>
          <a:off x="4267200" y="721995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39222" name="Line 2">
          <a:extLst>
            <a:ext uri="{FF2B5EF4-FFF2-40B4-BE49-F238E27FC236}">
              <a16:creationId xmlns:a16="http://schemas.microsoft.com/office/drawing/2014/main" id="{00000000-0008-0000-0800-0000D654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39223" name="Line 3">
          <a:extLst>
            <a:ext uri="{FF2B5EF4-FFF2-40B4-BE49-F238E27FC236}">
              <a16:creationId xmlns:a16="http://schemas.microsoft.com/office/drawing/2014/main" id="{00000000-0008-0000-0800-0000D754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39224" name="Line 4">
          <a:extLst>
            <a:ext uri="{FF2B5EF4-FFF2-40B4-BE49-F238E27FC236}">
              <a16:creationId xmlns:a16="http://schemas.microsoft.com/office/drawing/2014/main" id="{00000000-0008-0000-0800-0000D854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39225" name="Line 5">
          <a:extLst>
            <a:ext uri="{FF2B5EF4-FFF2-40B4-BE49-F238E27FC236}">
              <a16:creationId xmlns:a16="http://schemas.microsoft.com/office/drawing/2014/main" id="{00000000-0008-0000-0800-0000D954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39226" name="Line 6">
          <a:extLst>
            <a:ext uri="{FF2B5EF4-FFF2-40B4-BE49-F238E27FC236}">
              <a16:creationId xmlns:a16="http://schemas.microsoft.com/office/drawing/2014/main" id="{00000000-0008-0000-0800-0000DA54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39227" name="Line 7">
          <a:extLst>
            <a:ext uri="{FF2B5EF4-FFF2-40B4-BE49-F238E27FC236}">
              <a16:creationId xmlns:a16="http://schemas.microsoft.com/office/drawing/2014/main" id="{00000000-0008-0000-0800-0000DB540E00}"/>
            </a:ext>
          </a:extLst>
        </xdr:cNvPr>
        <xdr:cNvSpPr>
          <a:spLocks noChangeShapeType="1"/>
        </xdr:cNvSpPr>
      </xdr:nvSpPr>
      <xdr:spPr bwMode="auto">
        <a:xfrm rot="-5400000">
          <a:off x="50625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39228" name="Line 8">
          <a:extLst>
            <a:ext uri="{FF2B5EF4-FFF2-40B4-BE49-F238E27FC236}">
              <a16:creationId xmlns:a16="http://schemas.microsoft.com/office/drawing/2014/main" id="{00000000-0008-0000-0800-0000DC54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39229" name="Line 9">
          <a:extLst>
            <a:ext uri="{FF2B5EF4-FFF2-40B4-BE49-F238E27FC236}">
              <a16:creationId xmlns:a16="http://schemas.microsoft.com/office/drawing/2014/main" id="{00000000-0008-0000-0800-0000DD540E00}"/>
            </a:ext>
          </a:extLst>
        </xdr:cNvPr>
        <xdr:cNvSpPr>
          <a:spLocks noChangeShapeType="1"/>
        </xdr:cNvSpPr>
      </xdr:nvSpPr>
      <xdr:spPr bwMode="auto">
        <a:xfrm rot="-5400000">
          <a:off x="4972050" y="77438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9230" name="Line 16">
          <a:extLst>
            <a:ext uri="{FF2B5EF4-FFF2-40B4-BE49-F238E27FC236}">
              <a16:creationId xmlns:a16="http://schemas.microsoft.com/office/drawing/2014/main" id="{00000000-0008-0000-0800-0000DE54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39231" name="Line 27">
          <a:extLst>
            <a:ext uri="{FF2B5EF4-FFF2-40B4-BE49-F238E27FC236}">
              <a16:creationId xmlns:a16="http://schemas.microsoft.com/office/drawing/2014/main" id="{00000000-0008-0000-0800-0000DF54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39232" name="Line 28">
          <a:extLst>
            <a:ext uri="{FF2B5EF4-FFF2-40B4-BE49-F238E27FC236}">
              <a16:creationId xmlns:a16="http://schemas.microsoft.com/office/drawing/2014/main" id="{00000000-0008-0000-0800-0000E054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39233" name="Line 29">
          <a:extLst>
            <a:ext uri="{FF2B5EF4-FFF2-40B4-BE49-F238E27FC236}">
              <a16:creationId xmlns:a16="http://schemas.microsoft.com/office/drawing/2014/main" id="{00000000-0008-0000-0800-0000E154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39234" name="Line 77">
          <a:extLst>
            <a:ext uri="{FF2B5EF4-FFF2-40B4-BE49-F238E27FC236}">
              <a16:creationId xmlns:a16="http://schemas.microsoft.com/office/drawing/2014/main" id="{00000000-0008-0000-0800-0000E254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9235" name="Line 85">
          <a:extLst>
            <a:ext uri="{FF2B5EF4-FFF2-40B4-BE49-F238E27FC236}">
              <a16:creationId xmlns:a16="http://schemas.microsoft.com/office/drawing/2014/main" id="{00000000-0008-0000-0800-0000E354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39236" name="Line 108">
          <a:extLst>
            <a:ext uri="{FF2B5EF4-FFF2-40B4-BE49-F238E27FC236}">
              <a16:creationId xmlns:a16="http://schemas.microsoft.com/office/drawing/2014/main" id="{00000000-0008-0000-0800-0000E454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9237" name="Line 116">
          <a:extLst>
            <a:ext uri="{FF2B5EF4-FFF2-40B4-BE49-F238E27FC236}">
              <a16:creationId xmlns:a16="http://schemas.microsoft.com/office/drawing/2014/main" id="{00000000-0008-0000-0800-0000E554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39238" name="Line 139">
          <a:extLst>
            <a:ext uri="{FF2B5EF4-FFF2-40B4-BE49-F238E27FC236}">
              <a16:creationId xmlns:a16="http://schemas.microsoft.com/office/drawing/2014/main" id="{00000000-0008-0000-0800-0000E654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9239" name="Line 147">
          <a:extLst>
            <a:ext uri="{FF2B5EF4-FFF2-40B4-BE49-F238E27FC236}">
              <a16:creationId xmlns:a16="http://schemas.microsoft.com/office/drawing/2014/main" id="{00000000-0008-0000-0800-0000E754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39240" name="Line 170">
          <a:extLst>
            <a:ext uri="{FF2B5EF4-FFF2-40B4-BE49-F238E27FC236}">
              <a16:creationId xmlns:a16="http://schemas.microsoft.com/office/drawing/2014/main" id="{00000000-0008-0000-0800-0000E854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9241" name="Line 178">
          <a:extLst>
            <a:ext uri="{FF2B5EF4-FFF2-40B4-BE49-F238E27FC236}">
              <a16:creationId xmlns:a16="http://schemas.microsoft.com/office/drawing/2014/main" id="{00000000-0008-0000-0800-0000E954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39242" name="Line 201">
          <a:extLst>
            <a:ext uri="{FF2B5EF4-FFF2-40B4-BE49-F238E27FC236}">
              <a16:creationId xmlns:a16="http://schemas.microsoft.com/office/drawing/2014/main" id="{00000000-0008-0000-0800-0000EA54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39243" name="AutoShape 208">
          <a:extLst>
            <a:ext uri="{FF2B5EF4-FFF2-40B4-BE49-F238E27FC236}">
              <a16:creationId xmlns:a16="http://schemas.microsoft.com/office/drawing/2014/main" id="{00000000-0008-0000-0800-0000EB540E00}"/>
            </a:ext>
          </a:extLst>
        </xdr:cNvPr>
        <xdr:cNvSpPr>
          <a:spLocks/>
        </xdr:cNvSpPr>
      </xdr:nvSpPr>
      <xdr:spPr bwMode="auto">
        <a:xfrm>
          <a:off x="7334250" y="843915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9244" name="Line 209">
          <a:extLst>
            <a:ext uri="{FF2B5EF4-FFF2-40B4-BE49-F238E27FC236}">
              <a16:creationId xmlns:a16="http://schemas.microsoft.com/office/drawing/2014/main" id="{00000000-0008-0000-0800-0000EC540E00}"/>
            </a:ext>
          </a:extLst>
        </xdr:cNvPr>
        <xdr:cNvSpPr>
          <a:spLocks noChangeShapeType="1"/>
        </xdr:cNvSpPr>
      </xdr:nvSpPr>
      <xdr:spPr bwMode="auto">
        <a:xfrm flipH="1">
          <a:off x="7334250" y="877252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114300</xdr:rowOff>
    </xdr:from>
    <xdr:to>
      <xdr:col>44</xdr:col>
      <xdr:colOff>0</xdr:colOff>
      <xdr:row>17</xdr:row>
      <xdr:rowOff>104775</xdr:rowOff>
    </xdr:to>
    <xdr:sp macro="" textlink="">
      <xdr:nvSpPr>
        <xdr:cNvPr id="939245" name="AutoShape 211">
          <a:extLst>
            <a:ext uri="{FF2B5EF4-FFF2-40B4-BE49-F238E27FC236}">
              <a16:creationId xmlns:a16="http://schemas.microsoft.com/office/drawing/2014/main" id="{00000000-0008-0000-0800-0000ED540E00}"/>
            </a:ext>
          </a:extLst>
        </xdr:cNvPr>
        <xdr:cNvSpPr>
          <a:spLocks/>
        </xdr:cNvSpPr>
      </xdr:nvSpPr>
      <xdr:spPr bwMode="auto">
        <a:xfrm>
          <a:off x="13211175" y="441960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133350</xdr:rowOff>
    </xdr:from>
    <xdr:to>
      <xdr:col>44</xdr:col>
      <xdr:colOff>0</xdr:colOff>
      <xdr:row>16</xdr:row>
      <xdr:rowOff>133350</xdr:rowOff>
    </xdr:to>
    <xdr:sp macro="" textlink="">
      <xdr:nvSpPr>
        <xdr:cNvPr id="939246" name="Line 212">
          <a:extLst>
            <a:ext uri="{FF2B5EF4-FFF2-40B4-BE49-F238E27FC236}">
              <a16:creationId xmlns:a16="http://schemas.microsoft.com/office/drawing/2014/main" id="{00000000-0008-0000-0800-0000EE540E00}"/>
            </a:ext>
          </a:extLst>
        </xdr:cNvPr>
        <xdr:cNvSpPr>
          <a:spLocks noChangeShapeType="1"/>
        </xdr:cNvSpPr>
      </xdr:nvSpPr>
      <xdr:spPr bwMode="auto">
        <a:xfrm flipH="1">
          <a:off x="13211175" y="47529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257175</xdr:rowOff>
    </xdr:from>
    <xdr:to>
      <xdr:col>32</xdr:col>
      <xdr:colOff>114300</xdr:colOff>
      <xdr:row>16</xdr:row>
      <xdr:rowOff>257175</xdr:rowOff>
    </xdr:to>
    <xdr:sp macro="" textlink="">
      <xdr:nvSpPr>
        <xdr:cNvPr id="939247" name="Line 223">
          <a:extLst>
            <a:ext uri="{FF2B5EF4-FFF2-40B4-BE49-F238E27FC236}">
              <a16:creationId xmlns:a16="http://schemas.microsoft.com/office/drawing/2014/main" id="{00000000-0008-0000-0800-0000EF540E00}"/>
            </a:ext>
          </a:extLst>
        </xdr:cNvPr>
        <xdr:cNvSpPr>
          <a:spLocks noChangeShapeType="1"/>
        </xdr:cNvSpPr>
      </xdr:nvSpPr>
      <xdr:spPr bwMode="auto">
        <a:xfrm rot="-5400000">
          <a:off x="9629775"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238125</xdr:rowOff>
    </xdr:from>
    <xdr:to>
      <xdr:col>33</xdr:col>
      <xdr:colOff>0</xdr:colOff>
      <xdr:row>13</xdr:row>
      <xdr:rowOff>238125</xdr:rowOff>
    </xdr:to>
    <xdr:sp macro="" textlink="">
      <xdr:nvSpPr>
        <xdr:cNvPr id="939248" name="Line 221">
          <a:extLst>
            <a:ext uri="{FF2B5EF4-FFF2-40B4-BE49-F238E27FC236}">
              <a16:creationId xmlns:a16="http://schemas.microsoft.com/office/drawing/2014/main" id="{00000000-0008-0000-0800-0000F0540E00}"/>
            </a:ext>
          </a:extLst>
        </xdr:cNvPr>
        <xdr:cNvSpPr>
          <a:spLocks noChangeShapeType="1"/>
        </xdr:cNvSpPr>
      </xdr:nvSpPr>
      <xdr:spPr bwMode="auto">
        <a:xfrm rot="-5400000">
          <a:off x="97202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323850</xdr:colOff>
      <xdr:row>10</xdr:row>
      <xdr:rowOff>152400</xdr:rowOff>
    </xdr:to>
    <xdr:grpSp>
      <xdr:nvGrpSpPr>
        <xdr:cNvPr id="939249" name="グループ化 41">
          <a:extLst>
            <a:ext uri="{FF2B5EF4-FFF2-40B4-BE49-F238E27FC236}">
              <a16:creationId xmlns:a16="http://schemas.microsoft.com/office/drawing/2014/main" id="{00000000-0008-0000-0800-0000F1540E00}"/>
            </a:ext>
          </a:extLst>
        </xdr:cNvPr>
        <xdr:cNvGrpSpPr>
          <a:grpSpLocks/>
        </xdr:cNvGrpSpPr>
      </xdr:nvGrpSpPr>
      <xdr:grpSpPr bwMode="auto">
        <a:xfrm>
          <a:off x="1838325" y="2190750"/>
          <a:ext cx="657225" cy="638175"/>
          <a:chOff x="1447800" y="2186940"/>
          <a:chExt cx="586740" cy="632460"/>
        </a:xfrm>
      </xdr:grpSpPr>
      <xdr:cxnSp macro="">
        <xdr:nvCxnSpPr>
          <xdr:cNvPr id="197" name="直線コネクタ 196">
            <a:extLst>
              <a:ext uri="{FF2B5EF4-FFF2-40B4-BE49-F238E27FC236}">
                <a16:creationId xmlns:a16="http://schemas.microsoft.com/office/drawing/2014/main" id="{00000000-0008-0000-0800-0000C5000000}"/>
              </a:ext>
            </a:extLst>
          </xdr:cNvPr>
          <xdr:cNvCxnSpPr/>
        </xdr:nvCxnSpPr>
        <xdr:spPr bwMode="auto">
          <a:xfrm>
            <a:off x="1447800" y="281940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800-0000C6000000}"/>
              </a:ext>
            </a:extLst>
          </xdr:cNvPr>
          <xdr:cNvCxnSpPr/>
        </xdr:nvCxnSpPr>
        <xdr:spPr bwMode="auto">
          <a:xfrm rot="5400000" flipH="1" flipV="1">
            <a:off x="1403681"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9" name="直線コネクタ 198">
            <a:extLst>
              <a:ext uri="{FF2B5EF4-FFF2-40B4-BE49-F238E27FC236}">
                <a16:creationId xmlns:a16="http://schemas.microsoft.com/office/drawing/2014/main" id="{00000000-0008-0000-0800-0000C7000000}"/>
              </a:ext>
            </a:extLst>
          </xdr:cNvPr>
          <xdr:cNvCxnSpPr/>
        </xdr:nvCxnSpPr>
        <xdr:spPr bwMode="auto">
          <a:xfrm>
            <a:off x="1711408" y="219638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66675</xdr:rowOff>
    </xdr:from>
    <xdr:to>
      <xdr:col>5</xdr:col>
      <xdr:colOff>0</xdr:colOff>
      <xdr:row>8</xdr:row>
      <xdr:rowOff>66675</xdr:rowOff>
    </xdr:to>
    <xdr:sp macro="" textlink="">
      <xdr:nvSpPr>
        <xdr:cNvPr id="939250" name="Line 5">
          <a:extLst>
            <a:ext uri="{FF2B5EF4-FFF2-40B4-BE49-F238E27FC236}">
              <a16:creationId xmlns:a16="http://schemas.microsoft.com/office/drawing/2014/main" id="{00000000-0008-0000-0800-0000F2540E00}"/>
            </a:ext>
          </a:extLst>
        </xdr:cNvPr>
        <xdr:cNvSpPr>
          <a:spLocks noChangeShapeType="1"/>
        </xdr:cNvSpPr>
      </xdr:nvSpPr>
      <xdr:spPr bwMode="auto">
        <a:xfrm rot="-5400000">
          <a:off x="2333625" y="194310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76200</xdr:rowOff>
    </xdr:from>
    <xdr:to>
      <xdr:col>5</xdr:col>
      <xdr:colOff>0</xdr:colOff>
      <xdr:row>10</xdr:row>
      <xdr:rowOff>76200</xdr:rowOff>
    </xdr:to>
    <xdr:sp macro="" textlink="">
      <xdr:nvSpPr>
        <xdr:cNvPr id="939251" name="Line 5">
          <a:extLst>
            <a:ext uri="{FF2B5EF4-FFF2-40B4-BE49-F238E27FC236}">
              <a16:creationId xmlns:a16="http://schemas.microsoft.com/office/drawing/2014/main" id="{00000000-0008-0000-0800-0000F3540E00}"/>
            </a:ext>
          </a:extLst>
        </xdr:cNvPr>
        <xdr:cNvSpPr>
          <a:spLocks noChangeShapeType="1"/>
        </xdr:cNvSpPr>
      </xdr:nvSpPr>
      <xdr:spPr bwMode="auto">
        <a:xfrm rot="-5400000">
          <a:off x="2333625" y="258127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133350</xdr:colOff>
      <xdr:row>16</xdr:row>
      <xdr:rowOff>276225</xdr:rowOff>
    </xdr:from>
    <xdr:to>
      <xdr:col>23</xdr:col>
      <xdr:colOff>161925</xdr:colOff>
      <xdr:row>16</xdr:row>
      <xdr:rowOff>276225</xdr:rowOff>
    </xdr:to>
    <xdr:sp macro="" textlink="">
      <xdr:nvSpPr>
        <xdr:cNvPr id="939252" name="Line 223">
          <a:extLst>
            <a:ext uri="{FF2B5EF4-FFF2-40B4-BE49-F238E27FC236}">
              <a16:creationId xmlns:a16="http://schemas.microsoft.com/office/drawing/2014/main" id="{00000000-0008-0000-0800-0000F4540E00}"/>
            </a:ext>
          </a:extLst>
        </xdr:cNvPr>
        <xdr:cNvSpPr>
          <a:spLocks noChangeShapeType="1"/>
        </xdr:cNvSpPr>
      </xdr:nvSpPr>
      <xdr:spPr bwMode="auto">
        <a:xfrm rot="-5400000">
          <a:off x="7386638" y="478631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39253" name="Line 1">
          <a:extLst>
            <a:ext uri="{FF2B5EF4-FFF2-40B4-BE49-F238E27FC236}">
              <a16:creationId xmlns:a16="http://schemas.microsoft.com/office/drawing/2014/main" id="{00000000-0008-0000-0800-0000F5540E00}"/>
            </a:ext>
          </a:extLst>
        </xdr:cNvPr>
        <xdr:cNvSpPr>
          <a:spLocks noChangeShapeType="1"/>
        </xdr:cNvSpPr>
      </xdr:nvSpPr>
      <xdr:spPr bwMode="auto">
        <a:xfrm rot="-5400000">
          <a:off x="8034338" y="759618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39254" name="Line 1">
          <a:extLst>
            <a:ext uri="{FF2B5EF4-FFF2-40B4-BE49-F238E27FC236}">
              <a16:creationId xmlns:a16="http://schemas.microsoft.com/office/drawing/2014/main" id="{00000000-0008-0000-0800-0000F6540E00}"/>
            </a:ext>
          </a:extLst>
        </xdr:cNvPr>
        <xdr:cNvSpPr>
          <a:spLocks noChangeShapeType="1"/>
        </xdr:cNvSpPr>
      </xdr:nvSpPr>
      <xdr:spPr bwMode="auto">
        <a:xfrm>
          <a:off x="105060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9.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42247" name="Line 1">
          <a:extLst>
            <a:ext uri="{FF2B5EF4-FFF2-40B4-BE49-F238E27FC236}">
              <a16:creationId xmlns:a16="http://schemas.microsoft.com/office/drawing/2014/main" id="{00000000-0008-0000-0900-0000A7600E00}"/>
            </a:ext>
          </a:extLst>
        </xdr:cNvPr>
        <xdr:cNvSpPr>
          <a:spLocks noChangeShapeType="1"/>
        </xdr:cNvSpPr>
      </xdr:nvSpPr>
      <xdr:spPr bwMode="auto">
        <a:xfrm>
          <a:off x="4267200" y="721995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42248" name="Line 2">
          <a:extLst>
            <a:ext uri="{FF2B5EF4-FFF2-40B4-BE49-F238E27FC236}">
              <a16:creationId xmlns:a16="http://schemas.microsoft.com/office/drawing/2014/main" id="{00000000-0008-0000-0900-0000A860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42249" name="Line 3">
          <a:extLst>
            <a:ext uri="{FF2B5EF4-FFF2-40B4-BE49-F238E27FC236}">
              <a16:creationId xmlns:a16="http://schemas.microsoft.com/office/drawing/2014/main" id="{00000000-0008-0000-0900-0000A960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42250" name="Line 4">
          <a:extLst>
            <a:ext uri="{FF2B5EF4-FFF2-40B4-BE49-F238E27FC236}">
              <a16:creationId xmlns:a16="http://schemas.microsoft.com/office/drawing/2014/main" id="{00000000-0008-0000-0900-0000AA60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42251" name="Line 5">
          <a:extLst>
            <a:ext uri="{FF2B5EF4-FFF2-40B4-BE49-F238E27FC236}">
              <a16:creationId xmlns:a16="http://schemas.microsoft.com/office/drawing/2014/main" id="{00000000-0008-0000-0900-0000AB60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42252" name="Line 6">
          <a:extLst>
            <a:ext uri="{FF2B5EF4-FFF2-40B4-BE49-F238E27FC236}">
              <a16:creationId xmlns:a16="http://schemas.microsoft.com/office/drawing/2014/main" id="{00000000-0008-0000-0900-0000AC60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42253" name="Line 7">
          <a:extLst>
            <a:ext uri="{FF2B5EF4-FFF2-40B4-BE49-F238E27FC236}">
              <a16:creationId xmlns:a16="http://schemas.microsoft.com/office/drawing/2014/main" id="{00000000-0008-0000-0900-0000AD600E00}"/>
            </a:ext>
          </a:extLst>
        </xdr:cNvPr>
        <xdr:cNvSpPr>
          <a:spLocks noChangeShapeType="1"/>
        </xdr:cNvSpPr>
      </xdr:nvSpPr>
      <xdr:spPr bwMode="auto">
        <a:xfrm rot="-5400000">
          <a:off x="50625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2254" name="Line 8">
          <a:extLst>
            <a:ext uri="{FF2B5EF4-FFF2-40B4-BE49-F238E27FC236}">
              <a16:creationId xmlns:a16="http://schemas.microsoft.com/office/drawing/2014/main" id="{00000000-0008-0000-0900-0000AE60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42255" name="Line 9">
          <a:extLst>
            <a:ext uri="{FF2B5EF4-FFF2-40B4-BE49-F238E27FC236}">
              <a16:creationId xmlns:a16="http://schemas.microsoft.com/office/drawing/2014/main" id="{00000000-0008-0000-0900-0000AF600E00}"/>
            </a:ext>
          </a:extLst>
        </xdr:cNvPr>
        <xdr:cNvSpPr>
          <a:spLocks noChangeShapeType="1"/>
        </xdr:cNvSpPr>
      </xdr:nvSpPr>
      <xdr:spPr bwMode="auto">
        <a:xfrm rot="-5400000">
          <a:off x="4972050" y="77438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2256" name="Line 16">
          <a:extLst>
            <a:ext uri="{FF2B5EF4-FFF2-40B4-BE49-F238E27FC236}">
              <a16:creationId xmlns:a16="http://schemas.microsoft.com/office/drawing/2014/main" id="{00000000-0008-0000-0900-0000B060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42257" name="Line 27">
          <a:extLst>
            <a:ext uri="{FF2B5EF4-FFF2-40B4-BE49-F238E27FC236}">
              <a16:creationId xmlns:a16="http://schemas.microsoft.com/office/drawing/2014/main" id="{00000000-0008-0000-0900-0000B160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42258" name="Line 28">
          <a:extLst>
            <a:ext uri="{FF2B5EF4-FFF2-40B4-BE49-F238E27FC236}">
              <a16:creationId xmlns:a16="http://schemas.microsoft.com/office/drawing/2014/main" id="{00000000-0008-0000-0900-0000B260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42259" name="Line 29">
          <a:extLst>
            <a:ext uri="{FF2B5EF4-FFF2-40B4-BE49-F238E27FC236}">
              <a16:creationId xmlns:a16="http://schemas.microsoft.com/office/drawing/2014/main" id="{00000000-0008-0000-0900-0000B360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2260" name="Line 77">
          <a:extLst>
            <a:ext uri="{FF2B5EF4-FFF2-40B4-BE49-F238E27FC236}">
              <a16:creationId xmlns:a16="http://schemas.microsoft.com/office/drawing/2014/main" id="{00000000-0008-0000-0900-0000B460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2261" name="Line 85">
          <a:extLst>
            <a:ext uri="{FF2B5EF4-FFF2-40B4-BE49-F238E27FC236}">
              <a16:creationId xmlns:a16="http://schemas.microsoft.com/office/drawing/2014/main" id="{00000000-0008-0000-0900-0000B560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2262" name="Line 108">
          <a:extLst>
            <a:ext uri="{FF2B5EF4-FFF2-40B4-BE49-F238E27FC236}">
              <a16:creationId xmlns:a16="http://schemas.microsoft.com/office/drawing/2014/main" id="{00000000-0008-0000-0900-0000B660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2263" name="Line 116">
          <a:extLst>
            <a:ext uri="{FF2B5EF4-FFF2-40B4-BE49-F238E27FC236}">
              <a16:creationId xmlns:a16="http://schemas.microsoft.com/office/drawing/2014/main" id="{00000000-0008-0000-0900-0000B760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2264" name="Line 139">
          <a:extLst>
            <a:ext uri="{FF2B5EF4-FFF2-40B4-BE49-F238E27FC236}">
              <a16:creationId xmlns:a16="http://schemas.microsoft.com/office/drawing/2014/main" id="{00000000-0008-0000-0900-0000B860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2265" name="Line 147">
          <a:extLst>
            <a:ext uri="{FF2B5EF4-FFF2-40B4-BE49-F238E27FC236}">
              <a16:creationId xmlns:a16="http://schemas.microsoft.com/office/drawing/2014/main" id="{00000000-0008-0000-0900-0000B960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2266" name="Line 170">
          <a:extLst>
            <a:ext uri="{FF2B5EF4-FFF2-40B4-BE49-F238E27FC236}">
              <a16:creationId xmlns:a16="http://schemas.microsoft.com/office/drawing/2014/main" id="{00000000-0008-0000-0900-0000BA60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2267" name="Line 178">
          <a:extLst>
            <a:ext uri="{FF2B5EF4-FFF2-40B4-BE49-F238E27FC236}">
              <a16:creationId xmlns:a16="http://schemas.microsoft.com/office/drawing/2014/main" id="{00000000-0008-0000-0900-0000BB60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2268" name="Line 201">
          <a:extLst>
            <a:ext uri="{FF2B5EF4-FFF2-40B4-BE49-F238E27FC236}">
              <a16:creationId xmlns:a16="http://schemas.microsoft.com/office/drawing/2014/main" id="{00000000-0008-0000-0900-0000BC60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42269" name="AutoShape 208">
          <a:extLst>
            <a:ext uri="{FF2B5EF4-FFF2-40B4-BE49-F238E27FC236}">
              <a16:creationId xmlns:a16="http://schemas.microsoft.com/office/drawing/2014/main" id="{00000000-0008-0000-0900-0000BD600E00}"/>
            </a:ext>
          </a:extLst>
        </xdr:cNvPr>
        <xdr:cNvSpPr>
          <a:spLocks/>
        </xdr:cNvSpPr>
      </xdr:nvSpPr>
      <xdr:spPr bwMode="auto">
        <a:xfrm>
          <a:off x="7334250" y="843915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2270" name="Line 209">
          <a:extLst>
            <a:ext uri="{FF2B5EF4-FFF2-40B4-BE49-F238E27FC236}">
              <a16:creationId xmlns:a16="http://schemas.microsoft.com/office/drawing/2014/main" id="{00000000-0008-0000-0900-0000BE600E00}"/>
            </a:ext>
          </a:extLst>
        </xdr:cNvPr>
        <xdr:cNvSpPr>
          <a:spLocks noChangeShapeType="1"/>
        </xdr:cNvSpPr>
      </xdr:nvSpPr>
      <xdr:spPr bwMode="auto">
        <a:xfrm flipH="1">
          <a:off x="7334250" y="877252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133350</xdr:rowOff>
    </xdr:from>
    <xdr:to>
      <xdr:col>44</xdr:col>
      <xdr:colOff>0</xdr:colOff>
      <xdr:row>17</xdr:row>
      <xdr:rowOff>133350</xdr:rowOff>
    </xdr:to>
    <xdr:sp macro="" textlink="">
      <xdr:nvSpPr>
        <xdr:cNvPr id="942271" name="AutoShape 211">
          <a:extLst>
            <a:ext uri="{FF2B5EF4-FFF2-40B4-BE49-F238E27FC236}">
              <a16:creationId xmlns:a16="http://schemas.microsoft.com/office/drawing/2014/main" id="{00000000-0008-0000-0900-0000BF600E00}"/>
            </a:ext>
          </a:extLst>
        </xdr:cNvPr>
        <xdr:cNvSpPr>
          <a:spLocks/>
        </xdr:cNvSpPr>
      </xdr:nvSpPr>
      <xdr:spPr bwMode="auto">
        <a:xfrm>
          <a:off x="13211175" y="44386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142875</xdr:rowOff>
    </xdr:from>
    <xdr:to>
      <xdr:col>44</xdr:col>
      <xdr:colOff>0</xdr:colOff>
      <xdr:row>16</xdr:row>
      <xdr:rowOff>142875</xdr:rowOff>
    </xdr:to>
    <xdr:sp macro="" textlink="">
      <xdr:nvSpPr>
        <xdr:cNvPr id="942272" name="Line 212">
          <a:extLst>
            <a:ext uri="{FF2B5EF4-FFF2-40B4-BE49-F238E27FC236}">
              <a16:creationId xmlns:a16="http://schemas.microsoft.com/office/drawing/2014/main" id="{00000000-0008-0000-0900-0000C0600E00}"/>
            </a:ext>
          </a:extLst>
        </xdr:cNvPr>
        <xdr:cNvSpPr>
          <a:spLocks noChangeShapeType="1"/>
        </xdr:cNvSpPr>
      </xdr:nvSpPr>
      <xdr:spPr bwMode="auto">
        <a:xfrm flipH="1">
          <a:off x="13211175" y="476250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276225</xdr:rowOff>
    </xdr:from>
    <xdr:to>
      <xdr:col>32</xdr:col>
      <xdr:colOff>114300</xdr:colOff>
      <xdr:row>16</xdr:row>
      <xdr:rowOff>276225</xdr:rowOff>
    </xdr:to>
    <xdr:sp macro="" textlink="">
      <xdr:nvSpPr>
        <xdr:cNvPr id="942273" name="Line 223">
          <a:extLst>
            <a:ext uri="{FF2B5EF4-FFF2-40B4-BE49-F238E27FC236}">
              <a16:creationId xmlns:a16="http://schemas.microsoft.com/office/drawing/2014/main" id="{00000000-0008-0000-0900-0000C1600E00}"/>
            </a:ext>
          </a:extLst>
        </xdr:cNvPr>
        <xdr:cNvSpPr>
          <a:spLocks noChangeShapeType="1"/>
        </xdr:cNvSpPr>
      </xdr:nvSpPr>
      <xdr:spPr bwMode="auto">
        <a:xfrm rot="-5400000">
          <a:off x="96297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238125</xdr:rowOff>
    </xdr:from>
    <xdr:to>
      <xdr:col>33</xdr:col>
      <xdr:colOff>0</xdr:colOff>
      <xdr:row>13</xdr:row>
      <xdr:rowOff>238125</xdr:rowOff>
    </xdr:to>
    <xdr:sp macro="" textlink="">
      <xdr:nvSpPr>
        <xdr:cNvPr id="942274" name="Line 221">
          <a:extLst>
            <a:ext uri="{FF2B5EF4-FFF2-40B4-BE49-F238E27FC236}">
              <a16:creationId xmlns:a16="http://schemas.microsoft.com/office/drawing/2014/main" id="{00000000-0008-0000-0900-0000C2600E00}"/>
            </a:ext>
          </a:extLst>
        </xdr:cNvPr>
        <xdr:cNvSpPr>
          <a:spLocks noChangeShapeType="1"/>
        </xdr:cNvSpPr>
      </xdr:nvSpPr>
      <xdr:spPr bwMode="auto">
        <a:xfrm rot="-5400000">
          <a:off x="97202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161925</xdr:rowOff>
    </xdr:from>
    <xdr:to>
      <xdr:col>4</xdr:col>
      <xdr:colOff>323850</xdr:colOff>
      <xdr:row>10</xdr:row>
      <xdr:rowOff>171450</xdr:rowOff>
    </xdr:to>
    <xdr:grpSp>
      <xdr:nvGrpSpPr>
        <xdr:cNvPr id="942275" name="グループ化 41">
          <a:extLst>
            <a:ext uri="{FF2B5EF4-FFF2-40B4-BE49-F238E27FC236}">
              <a16:creationId xmlns:a16="http://schemas.microsoft.com/office/drawing/2014/main" id="{00000000-0008-0000-0900-0000C3600E00}"/>
            </a:ext>
          </a:extLst>
        </xdr:cNvPr>
        <xdr:cNvGrpSpPr>
          <a:grpSpLocks/>
        </xdr:cNvGrpSpPr>
      </xdr:nvGrpSpPr>
      <xdr:grpSpPr bwMode="auto">
        <a:xfrm>
          <a:off x="1838325" y="2209800"/>
          <a:ext cx="657225" cy="638175"/>
          <a:chOff x="1447800" y="2202180"/>
          <a:chExt cx="586740" cy="632460"/>
        </a:xfrm>
      </xdr:grpSpPr>
      <xdr:cxnSp macro="">
        <xdr:nvCxnSpPr>
          <xdr:cNvPr id="196" name="直線コネクタ 195">
            <a:extLst>
              <a:ext uri="{FF2B5EF4-FFF2-40B4-BE49-F238E27FC236}">
                <a16:creationId xmlns:a16="http://schemas.microsoft.com/office/drawing/2014/main" id="{00000000-0008-0000-0900-0000C4000000}"/>
              </a:ext>
            </a:extLst>
          </xdr:cNvPr>
          <xdr:cNvCxnSpPr/>
        </xdr:nvCxnSpPr>
        <xdr:spPr bwMode="auto">
          <a:xfrm>
            <a:off x="1447800" y="283464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900-0000C5000000}"/>
              </a:ext>
            </a:extLst>
          </xdr:cNvPr>
          <xdr:cNvCxnSpPr/>
        </xdr:nvCxnSpPr>
        <xdr:spPr bwMode="auto">
          <a:xfrm rot="5400000" flipH="1" flipV="1">
            <a:off x="1403681" y="251841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900-0000C6000000}"/>
              </a:ext>
            </a:extLst>
          </xdr:cNvPr>
          <xdr:cNvCxnSpPr/>
        </xdr:nvCxnSpPr>
        <xdr:spPr bwMode="auto">
          <a:xfrm>
            <a:off x="1711408" y="221162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85725</xdr:rowOff>
    </xdr:from>
    <xdr:to>
      <xdr:col>5</xdr:col>
      <xdr:colOff>0</xdr:colOff>
      <xdr:row>8</xdr:row>
      <xdr:rowOff>85725</xdr:rowOff>
    </xdr:to>
    <xdr:sp macro="" textlink="">
      <xdr:nvSpPr>
        <xdr:cNvPr id="942276" name="Line 5">
          <a:extLst>
            <a:ext uri="{FF2B5EF4-FFF2-40B4-BE49-F238E27FC236}">
              <a16:creationId xmlns:a16="http://schemas.microsoft.com/office/drawing/2014/main" id="{00000000-0008-0000-0900-0000C4600E00}"/>
            </a:ext>
          </a:extLst>
        </xdr:cNvPr>
        <xdr:cNvSpPr>
          <a:spLocks noChangeShapeType="1"/>
        </xdr:cNvSpPr>
      </xdr:nvSpPr>
      <xdr:spPr bwMode="auto">
        <a:xfrm rot="-5400000">
          <a:off x="2333625" y="196215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95250</xdr:rowOff>
    </xdr:from>
    <xdr:to>
      <xdr:col>5</xdr:col>
      <xdr:colOff>0</xdr:colOff>
      <xdr:row>10</xdr:row>
      <xdr:rowOff>95250</xdr:rowOff>
    </xdr:to>
    <xdr:sp macro="" textlink="">
      <xdr:nvSpPr>
        <xdr:cNvPr id="942277" name="Line 5">
          <a:extLst>
            <a:ext uri="{FF2B5EF4-FFF2-40B4-BE49-F238E27FC236}">
              <a16:creationId xmlns:a16="http://schemas.microsoft.com/office/drawing/2014/main" id="{00000000-0008-0000-0900-0000C5600E00}"/>
            </a:ext>
          </a:extLst>
        </xdr:cNvPr>
        <xdr:cNvSpPr>
          <a:spLocks noChangeShapeType="1"/>
        </xdr:cNvSpPr>
      </xdr:nvSpPr>
      <xdr:spPr bwMode="auto">
        <a:xfrm rot="-5400000">
          <a:off x="2333625" y="260032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95250</xdr:colOff>
      <xdr:row>16</xdr:row>
      <xdr:rowOff>266700</xdr:rowOff>
    </xdr:from>
    <xdr:to>
      <xdr:col>23</xdr:col>
      <xdr:colOff>133350</xdr:colOff>
      <xdr:row>16</xdr:row>
      <xdr:rowOff>266700</xdr:rowOff>
    </xdr:to>
    <xdr:sp macro="" textlink="">
      <xdr:nvSpPr>
        <xdr:cNvPr id="942278" name="Line 223">
          <a:extLst>
            <a:ext uri="{FF2B5EF4-FFF2-40B4-BE49-F238E27FC236}">
              <a16:creationId xmlns:a16="http://schemas.microsoft.com/office/drawing/2014/main" id="{00000000-0008-0000-0900-0000C6600E00}"/>
            </a:ext>
          </a:extLst>
        </xdr:cNvPr>
        <xdr:cNvSpPr>
          <a:spLocks noChangeShapeType="1"/>
        </xdr:cNvSpPr>
      </xdr:nvSpPr>
      <xdr:spPr bwMode="auto">
        <a:xfrm rot="-5400000">
          <a:off x="7353300"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42279" name="Line 1">
          <a:extLst>
            <a:ext uri="{FF2B5EF4-FFF2-40B4-BE49-F238E27FC236}">
              <a16:creationId xmlns:a16="http://schemas.microsoft.com/office/drawing/2014/main" id="{00000000-0008-0000-0900-0000C7600E00}"/>
            </a:ext>
          </a:extLst>
        </xdr:cNvPr>
        <xdr:cNvSpPr>
          <a:spLocks noChangeShapeType="1"/>
        </xdr:cNvSpPr>
      </xdr:nvSpPr>
      <xdr:spPr bwMode="auto">
        <a:xfrm rot="-5400000">
          <a:off x="8034338" y="759618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42280" name="Line 1">
          <a:extLst>
            <a:ext uri="{FF2B5EF4-FFF2-40B4-BE49-F238E27FC236}">
              <a16:creationId xmlns:a16="http://schemas.microsoft.com/office/drawing/2014/main" id="{00000000-0008-0000-0900-0000C8600E00}"/>
            </a:ext>
          </a:extLst>
        </xdr:cNvPr>
        <xdr:cNvSpPr>
          <a:spLocks noChangeShapeType="1"/>
        </xdr:cNvSpPr>
      </xdr:nvSpPr>
      <xdr:spPr bwMode="auto">
        <a:xfrm>
          <a:off x="105060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0.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43273" name="Line 1">
          <a:extLst>
            <a:ext uri="{FF2B5EF4-FFF2-40B4-BE49-F238E27FC236}">
              <a16:creationId xmlns:a16="http://schemas.microsoft.com/office/drawing/2014/main" id="{00000000-0008-0000-0A00-0000A9640E00}"/>
            </a:ext>
          </a:extLst>
        </xdr:cNvPr>
        <xdr:cNvSpPr>
          <a:spLocks noChangeShapeType="1"/>
        </xdr:cNvSpPr>
      </xdr:nvSpPr>
      <xdr:spPr bwMode="auto">
        <a:xfrm>
          <a:off x="4267200" y="721995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43274" name="Line 2">
          <a:extLst>
            <a:ext uri="{FF2B5EF4-FFF2-40B4-BE49-F238E27FC236}">
              <a16:creationId xmlns:a16="http://schemas.microsoft.com/office/drawing/2014/main" id="{00000000-0008-0000-0A00-0000AA64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43275" name="Line 3">
          <a:extLst>
            <a:ext uri="{FF2B5EF4-FFF2-40B4-BE49-F238E27FC236}">
              <a16:creationId xmlns:a16="http://schemas.microsoft.com/office/drawing/2014/main" id="{00000000-0008-0000-0A00-0000AB64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43276" name="Line 4">
          <a:extLst>
            <a:ext uri="{FF2B5EF4-FFF2-40B4-BE49-F238E27FC236}">
              <a16:creationId xmlns:a16="http://schemas.microsoft.com/office/drawing/2014/main" id="{00000000-0008-0000-0A00-0000AC64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43277" name="Line 5">
          <a:extLst>
            <a:ext uri="{FF2B5EF4-FFF2-40B4-BE49-F238E27FC236}">
              <a16:creationId xmlns:a16="http://schemas.microsoft.com/office/drawing/2014/main" id="{00000000-0008-0000-0A00-0000AD64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43278" name="Line 6">
          <a:extLst>
            <a:ext uri="{FF2B5EF4-FFF2-40B4-BE49-F238E27FC236}">
              <a16:creationId xmlns:a16="http://schemas.microsoft.com/office/drawing/2014/main" id="{00000000-0008-0000-0A00-0000AE64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43279" name="Line 7">
          <a:extLst>
            <a:ext uri="{FF2B5EF4-FFF2-40B4-BE49-F238E27FC236}">
              <a16:creationId xmlns:a16="http://schemas.microsoft.com/office/drawing/2014/main" id="{00000000-0008-0000-0A00-0000AF640E00}"/>
            </a:ext>
          </a:extLst>
        </xdr:cNvPr>
        <xdr:cNvSpPr>
          <a:spLocks noChangeShapeType="1"/>
        </xdr:cNvSpPr>
      </xdr:nvSpPr>
      <xdr:spPr bwMode="auto">
        <a:xfrm rot="-5400000">
          <a:off x="50625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3280" name="Line 8">
          <a:extLst>
            <a:ext uri="{FF2B5EF4-FFF2-40B4-BE49-F238E27FC236}">
              <a16:creationId xmlns:a16="http://schemas.microsoft.com/office/drawing/2014/main" id="{00000000-0008-0000-0A00-0000B064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43281" name="Line 9">
          <a:extLst>
            <a:ext uri="{FF2B5EF4-FFF2-40B4-BE49-F238E27FC236}">
              <a16:creationId xmlns:a16="http://schemas.microsoft.com/office/drawing/2014/main" id="{00000000-0008-0000-0A00-0000B1640E00}"/>
            </a:ext>
          </a:extLst>
        </xdr:cNvPr>
        <xdr:cNvSpPr>
          <a:spLocks noChangeShapeType="1"/>
        </xdr:cNvSpPr>
      </xdr:nvSpPr>
      <xdr:spPr bwMode="auto">
        <a:xfrm rot="-5400000">
          <a:off x="4972050" y="77438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3282" name="Line 16">
          <a:extLst>
            <a:ext uri="{FF2B5EF4-FFF2-40B4-BE49-F238E27FC236}">
              <a16:creationId xmlns:a16="http://schemas.microsoft.com/office/drawing/2014/main" id="{00000000-0008-0000-0A00-0000B264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43283" name="Line 27">
          <a:extLst>
            <a:ext uri="{FF2B5EF4-FFF2-40B4-BE49-F238E27FC236}">
              <a16:creationId xmlns:a16="http://schemas.microsoft.com/office/drawing/2014/main" id="{00000000-0008-0000-0A00-0000B364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43284" name="Line 28">
          <a:extLst>
            <a:ext uri="{FF2B5EF4-FFF2-40B4-BE49-F238E27FC236}">
              <a16:creationId xmlns:a16="http://schemas.microsoft.com/office/drawing/2014/main" id="{00000000-0008-0000-0A00-0000B464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43285" name="Line 29">
          <a:extLst>
            <a:ext uri="{FF2B5EF4-FFF2-40B4-BE49-F238E27FC236}">
              <a16:creationId xmlns:a16="http://schemas.microsoft.com/office/drawing/2014/main" id="{00000000-0008-0000-0A00-0000B564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3286" name="Line 78">
          <a:extLst>
            <a:ext uri="{FF2B5EF4-FFF2-40B4-BE49-F238E27FC236}">
              <a16:creationId xmlns:a16="http://schemas.microsoft.com/office/drawing/2014/main" id="{00000000-0008-0000-0A00-0000B664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3287" name="Line 86">
          <a:extLst>
            <a:ext uri="{FF2B5EF4-FFF2-40B4-BE49-F238E27FC236}">
              <a16:creationId xmlns:a16="http://schemas.microsoft.com/office/drawing/2014/main" id="{00000000-0008-0000-0A00-0000B764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3288" name="Line 109">
          <a:extLst>
            <a:ext uri="{FF2B5EF4-FFF2-40B4-BE49-F238E27FC236}">
              <a16:creationId xmlns:a16="http://schemas.microsoft.com/office/drawing/2014/main" id="{00000000-0008-0000-0A00-0000B864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3289" name="Line 117">
          <a:extLst>
            <a:ext uri="{FF2B5EF4-FFF2-40B4-BE49-F238E27FC236}">
              <a16:creationId xmlns:a16="http://schemas.microsoft.com/office/drawing/2014/main" id="{00000000-0008-0000-0A00-0000B964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3290" name="Line 140">
          <a:extLst>
            <a:ext uri="{FF2B5EF4-FFF2-40B4-BE49-F238E27FC236}">
              <a16:creationId xmlns:a16="http://schemas.microsoft.com/office/drawing/2014/main" id="{00000000-0008-0000-0A00-0000BA64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3291" name="Line 148">
          <a:extLst>
            <a:ext uri="{FF2B5EF4-FFF2-40B4-BE49-F238E27FC236}">
              <a16:creationId xmlns:a16="http://schemas.microsoft.com/office/drawing/2014/main" id="{00000000-0008-0000-0A00-0000BB64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3292" name="Line 171">
          <a:extLst>
            <a:ext uri="{FF2B5EF4-FFF2-40B4-BE49-F238E27FC236}">
              <a16:creationId xmlns:a16="http://schemas.microsoft.com/office/drawing/2014/main" id="{00000000-0008-0000-0A00-0000BC64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3293" name="Line 179">
          <a:extLst>
            <a:ext uri="{FF2B5EF4-FFF2-40B4-BE49-F238E27FC236}">
              <a16:creationId xmlns:a16="http://schemas.microsoft.com/office/drawing/2014/main" id="{00000000-0008-0000-0A00-0000BD64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3294" name="Line 202">
          <a:extLst>
            <a:ext uri="{FF2B5EF4-FFF2-40B4-BE49-F238E27FC236}">
              <a16:creationId xmlns:a16="http://schemas.microsoft.com/office/drawing/2014/main" id="{00000000-0008-0000-0A00-0000BE64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43295" name="AutoShape 209">
          <a:extLst>
            <a:ext uri="{FF2B5EF4-FFF2-40B4-BE49-F238E27FC236}">
              <a16:creationId xmlns:a16="http://schemas.microsoft.com/office/drawing/2014/main" id="{00000000-0008-0000-0A00-0000BF640E00}"/>
            </a:ext>
          </a:extLst>
        </xdr:cNvPr>
        <xdr:cNvSpPr>
          <a:spLocks/>
        </xdr:cNvSpPr>
      </xdr:nvSpPr>
      <xdr:spPr bwMode="auto">
        <a:xfrm>
          <a:off x="7334250" y="843915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3296" name="Line 210">
          <a:extLst>
            <a:ext uri="{FF2B5EF4-FFF2-40B4-BE49-F238E27FC236}">
              <a16:creationId xmlns:a16="http://schemas.microsoft.com/office/drawing/2014/main" id="{00000000-0008-0000-0A00-0000C0640E00}"/>
            </a:ext>
          </a:extLst>
        </xdr:cNvPr>
        <xdr:cNvSpPr>
          <a:spLocks noChangeShapeType="1"/>
        </xdr:cNvSpPr>
      </xdr:nvSpPr>
      <xdr:spPr bwMode="auto">
        <a:xfrm flipH="1">
          <a:off x="7334250" y="877252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133350</xdr:rowOff>
    </xdr:from>
    <xdr:to>
      <xdr:col>44</xdr:col>
      <xdr:colOff>0</xdr:colOff>
      <xdr:row>17</xdr:row>
      <xdr:rowOff>133350</xdr:rowOff>
    </xdr:to>
    <xdr:sp macro="" textlink="">
      <xdr:nvSpPr>
        <xdr:cNvPr id="943297" name="AutoShape 212">
          <a:extLst>
            <a:ext uri="{FF2B5EF4-FFF2-40B4-BE49-F238E27FC236}">
              <a16:creationId xmlns:a16="http://schemas.microsoft.com/office/drawing/2014/main" id="{00000000-0008-0000-0A00-0000C1640E00}"/>
            </a:ext>
          </a:extLst>
        </xdr:cNvPr>
        <xdr:cNvSpPr>
          <a:spLocks/>
        </xdr:cNvSpPr>
      </xdr:nvSpPr>
      <xdr:spPr bwMode="auto">
        <a:xfrm>
          <a:off x="13211175" y="44386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161925</xdr:rowOff>
    </xdr:from>
    <xdr:to>
      <xdr:col>44</xdr:col>
      <xdr:colOff>0</xdr:colOff>
      <xdr:row>16</xdr:row>
      <xdr:rowOff>161925</xdr:rowOff>
    </xdr:to>
    <xdr:sp macro="" textlink="">
      <xdr:nvSpPr>
        <xdr:cNvPr id="943298" name="Line 213">
          <a:extLst>
            <a:ext uri="{FF2B5EF4-FFF2-40B4-BE49-F238E27FC236}">
              <a16:creationId xmlns:a16="http://schemas.microsoft.com/office/drawing/2014/main" id="{00000000-0008-0000-0A00-0000C2640E00}"/>
            </a:ext>
          </a:extLst>
        </xdr:cNvPr>
        <xdr:cNvSpPr>
          <a:spLocks noChangeShapeType="1"/>
        </xdr:cNvSpPr>
      </xdr:nvSpPr>
      <xdr:spPr bwMode="auto">
        <a:xfrm flipH="1">
          <a:off x="132111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276225</xdr:rowOff>
    </xdr:from>
    <xdr:to>
      <xdr:col>32</xdr:col>
      <xdr:colOff>114300</xdr:colOff>
      <xdr:row>16</xdr:row>
      <xdr:rowOff>276225</xdr:rowOff>
    </xdr:to>
    <xdr:sp macro="" textlink="">
      <xdr:nvSpPr>
        <xdr:cNvPr id="943299" name="Line 224">
          <a:extLst>
            <a:ext uri="{FF2B5EF4-FFF2-40B4-BE49-F238E27FC236}">
              <a16:creationId xmlns:a16="http://schemas.microsoft.com/office/drawing/2014/main" id="{00000000-0008-0000-0A00-0000C3640E00}"/>
            </a:ext>
          </a:extLst>
        </xdr:cNvPr>
        <xdr:cNvSpPr>
          <a:spLocks noChangeShapeType="1"/>
        </xdr:cNvSpPr>
      </xdr:nvSpPr>
      <xdr:spPr bwMode="auto">
        <a:xfrm rot="-5400000">
          <a:off x="96297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228600</xdr:rowOff>
    </xdr:from>
    <xdr:to>
      <xdr:col>33</xdr:col>
      <xdr:colOff>0</xdr:colOff>
      <xdr:row>13</xdr:row>
      <xdr:rowOff>228600</xdr:rowOff>
    </xdr:to>
    <xdr:sp macro="" textlink="">
      <xdr:nvSpPr>
        <xdr:cNvPr id="943300" name="Line 222">
          <a:extLst>
            <a:ext uri="{FF2B5EF4-FFF2-40B4-BE49-F238E27FC236}">
              <a16:creationId xmlns:a16="http://schemas.microsoft.com/office/drawing/2014/main" id="{00000000-0008-0000-0A00-0000C4640E00}"/>
            </a:ext>
          </a:extLst>
        </xdr:cNvPr>
        <xdr:cNvSpPr>
          <a:spLocks noChangeShapeType="1"/>
        </xdr:cNvSpPr>
      </xdr:nvSpPr>
      <xdr:spPr bwMode="auto">
        <a:xfrm rot="-5400000">
          <a:off x="9720263" y="37861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323850</xdr:colOff>
      <xdr:row>10</xdr:row>
      <xdr:rowOff>152400</xdr:rowOff>
    </xdr:to>
    <xdr:grpSp>
      <xdr:nvGrpSpPr>
        <xdr:cNvPr id="943301" name="グループ化 41">
          <a:extLst>
            <a:ext uri="{FF2B5EF4-FFF2-40B4-BE49-F238E27FC236}">
              <a16:creationId xmlns:a16="http://schemas.microsoft.com/office/drawing/2014/main" id="{00000000-0008-0000-0A00-0000C5640E00}"/>
            </a:ext>
          </a:extLst>
        </xdr:cNvPr>
        <xdr:cNvGrpSpPr>
          <a:grpSpLocks/>
        </xdr:cNvGrpSpPr>
      </xdr:nvGrpSpPr>
      <xdr:grpSpPr bwMode="auto">
        <a:xfrm>
          <a:off x="1838325" y="2190750"/>
          <a:ext cx="657225" cy="638175"/>
          <a:chOff x="1447800" y="2186940"/>
          <a:chExt cx="586740" cy="632460"/>
        </a:xfrm>
      </xdr:grpSpPr>
      <xdr:cxnSp macro="">
        <xdr:nvCxnSpPr>
          <xdr:cNvPr id="196" name="直線コネクタ 195">
            <a:extLst>
              <a:ext uri="{FF2B5EF4-FFF2-40B4-BE49-F238E27FC236}">
                <a16:creationId xmlns:a16="http://schemas.microsoft.com/office/drawing/2014/main" id="{00000000-0008-0000-0A00-0000C4000000}"/>
              </a:ext>
            </a:extLst>
          </xdr:cNvPr>
          <xdr:cNvCxnSpPr/>
        </xdr:nvCxnSpPr>
        <xdr:spPr bwMode="auto">
          <a:xfrm>
            <a:off x="1447800" y="281940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A00-0000C5000000}"/>
              </a:ext>
            </a:extLst>
          </xdr:cNvPr>
          <xdr:cNvCxnSpPr/>
        </xdr:nvCxnSpPr>
        <xdr:spPr bwMode="auto">
          <a:xfrm rot="5400000" flipH="1" flipV="1">
            <a:off x="1403681"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A00-0000C6000000}"/>
              </a:ext>
            </a:extLst>
          </xdr:cNvPr>
          <xdr:cNvCxnSpPr/>
        </xdr:nvCxnSpPr>
        <xdr:spPr bwMode="auto">
          <a:xfrm>
            <a:off x="1711408" y="219638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66675</xdr:rowOff>
    </xdr:from>
    <xdr:to>
      <xdr:col>5</xdr:col>
      <xdr:colOff>0</xdr:colOff>
      <xdr:row>8</xdr:row>
      <xdr:rowOff>66675</xdr:rowOff>
    </xdr:to>
    <xdr:sp macro="" textlink="">
      <xdr:nvSpPr>
        <xdr:cNvPr id="943302" name="Line 5">
          <a:extLst>
            <a:ext uri="{FF2B5EF4-FFF2-40B4-BE49-F238E27FC236}">
              <a16:creationId xmlns:a16="http://schemas.microsoft.com/office/drawing/2014/main" id="{00000000-0008-0000-0A00-0000C6640E00}"/>
            </a:ext>
          </a:extLst>
        </xdr:cNvPr>
        <xdr:cNvSpPr>
          <a:spLocks noChangeShapeType="1"/>
        </xdr:cNvSpPr>
      </xdr:nvSpPr>
      <xdr:spPr bwMode="auto">
        <a:xfrm rot="-5400000">
          <a:off x="2333625" y="194310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76200</xdr:rowOff>
    </xdr:from>
    <xdr:to>
      <xdr:col>5</xdr:col>
      <xdr:colOff>0</xdr:colOff>
      <xdr:row>10</xdr:row>
      <xdr:rowOff>76200</xdr:rowOff>
    </xdr:to>
    <xdr:sp macro="" textlink="">
      <xdr:nvSpPr>
        <xdr:cNvPr id="943303" name="Line 5">
          <a:extLst>
            <a:ext uri="{FF2B5EF4-FFF2-40B4-BE49-F238E27FC236}">
              <a16:creationId xmlns:a16="http://schemas.microsoft.com/office/drawing/2014/main" id="{00000000-0008-0000-0A00-0000C7640E00}"/>
            </a:ext>
          </a:extLst>
        </xdr:cNvPr>
        <xdr:cNvSpPr>
          <a:spLocks noChangeShapeType="1"/>
        </xdr:cNvSpPr>
      </xdr:nvSpPr>
      <xdr:spPr bwMode="auto">
        <a:xfrm rot="-5400000">
          <a:off x="2333625" y="258127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114300</xdr:colOff>
      <xdr:row>16</xdr:row>
      <xdr:rowOff>257175</xdr:rowOff>
    </xdr:from>
    <xdr:to>
      <xdr:col>23</xdr:col>
      <xdr:colOff>142875</xdr:colOff>
      <xdr:row>16</xdr:row>
      <xdr:rowOff>257175</xdr:rowOff>
    </xdr:to>
    <xdr:sp macro="" textlink="">
      <xdr:nvSpPr>
        <xdr:cNvPr id="943304" name="Line 224">
          <a:extLst>
            <a:ext uri="{FF2B5EF4-FFF2-40B4-BE49-F238E27FC236}">
              <a16:creationId xmlns:a16="http://schemas.microsoft.com/office/drawing/2014/main" id="{00000000-0008-0000-0A00-0000C8640E00}"/>
            </a:ext>
          </a:extLst>
        </xdr:cNvPr>
        <xdr:cNvSpPr>
          <a:spLocks noChangeShapeType="1"/>
        </xdr:cNvSpPr>
      </xdr:nvSpPr>
      <xdr:spPr bwMode="auto">
        <a:xfrm rot="-5400000">
          <a:off x="7367588" y="476726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43305" name="Line 1">
          <a:extLst>
            <a:ext uri="{FF2B5EF4-FFF2-40B4-BE49-F238E27FC236}">
              <a16:creationId xmlns:a16="http://schemas.microsoft.com/office/drawing/2014/main" id="{00000000-0008-0000-0A00-0000C9640E00}"/>
            </a:ext>
          </a:extLst>
        </xdr:cNvPr>
        <xdr:cNvSpPr>
          <a:spLocks noChangeShapeType="1"/>
        </xdr:cNvSpPr>
      </xdr:nvSpPr>
      <xdr:spPr bwMode="auto">
        <a:xfrm rot="-5400000">
          <a:off x="8034338" y="759618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43306" name="Line 1">
          <a:extLst>
            <a:ext uri="{FF2B5EF4-FFF2-40B4-BE49-F238E27FC236}">
              <a16:creationId xmlns:a16="http://schemas.microsoft.com/office/drawing/2014/main" id="{00000000-0008-0000-0A00-0000CA640E00}"/>
            </a:ext>
          </a:extLst>
        </xdr:cNvPr>
        <xdr:cNvSpPr>
          <a:spLocks noChangeShapeType="1"/>
        </xdr:cNvSpPr>
      </xdr:nvSpPr>
      <xdr:spPr bwMode="auto">
        <a:xfrm>
          <a:off x="105060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1.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44296" name="Line 1">
          <a:extLst>
            <a:ext uri="{FF2B5EF4-FFF2-40B4-BE49-F238E27FC236}">
              <a16:creationId xmlns:a16="http://schemas.microsoft.com/office/drawing/2014/main" id="{00000000-0008-0000-0B00-0000A8680E00}"/>
            </a:ext>
          </a:extLst>
        </xdr:cNvPr>
        <xdr:cNvSpPr>
          <a:spLocks noChangeShapeType="1"/>
        </xdr:cNvSpPr>
      </xdr:nvSpPr>
      <xdr:spPr bwMode="auto">
        <a:xfrm>
          <a:off x="4267200" y="721995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44297" name="Line 2">
          <a:extLst>
            <a:ext uri="{FF2B5EF4-FFF2-40B4-BE49-F238E27FC236}">
              <a16:creationId xmlns:a16="http://schemas.microsoft.com/office/drawing/2014/main" id="{00000000-0008-0000-0B00-0000A968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44298" name="Line 3">
          <a:extLst>
            <a:ext uri="{FF2B5EF4-FFF2-40B4-BE49-F238E27FC236}">
              <a16:creationId xmlns:a16="http://schemas.microsoft.com/office/drawing/2014/main" id="{00000000-0008-0000-0B00-0000AA68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44299" name="Line 4">
          <a:extLst>
            <a:ext uri="{FF2B5EF4-FFF2-40B4-BE49-F238E27FC236}">
              <a16:creationId xmlns:a16="http://schemas.microsoft.com/office/drawing/2014/main" id="{00000000-0008-0000-0B00-0000AB68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44300" name="Line 5">
          <a:extLst>
            <a:ext uri="{FF2B5EF4-FFF2-40B4-BE49-F238E27FC236}">
              <a16:creationId xmlns:a16="http://schemas.microsoft.com/office/drawing/2014/main" id="{00000000-0008-0000-0B00-0000AC68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44301" name="Line 6">
          <a:extLst>
            <a:ext uri="{FF2B5EF4-FFF2-40B4-BE49-F238E27FC236}">
              <a16:creationId xmlns:a16="http://schemas.microsoft.com/office/drawing/2014/main" id="{00000000-0008-0000-0B00-0000AD68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44302" name="Line 7">
          <a:extLst>
            <a:ext uri="{FF2B5EF4-FFF2-40B4-BE49-F238E27FC236}">
              <a16:creationId xmlns:a16="http://schemas.microsoft.com/office/drawing/2014/main" id="{00000000-0008-0000-0B00-0000AE680E00}"/>
            </a:ext>
          </a:extLst>
        </xdr:cNvPr>
        <xdr:cNvSpPr>
          <a:spLocks noChangeShapeType="1"/>
        </xdr:cNvSpPr>
      </xdr:nvSpPr>
      <xdr:spPr bwMode="auto">
        <a:xfrm rot="-5400000">
          <a:off x="50625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4303" name="Line 8">
          <a:extLst>
            <a:ext uri="{FF2B5EF4-FFF2-40B4-BE49-F238E27FC236}">
              <a16:creationId xmlns:a16="http://schemas.microsoft.com/office/drawing/2014/main" id="{00000000-0008-0000-0B00-0000AF68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44304" name="Line 9">
          <a:extLst>
            <a:ext uri="{FF2B5EF4-FFF2-40B4-BE49-F238E27FC236}">
              <a16:creationId xmlns:a16="http://schemas.microsoft.com/office/drawing/2014/main" id="{00000000-0008-0000-0B00-0000B0680E00}"/>
            </a:ext>
          </a:extLst>
        </xdr:cNvPr>
        <xdr:cNvSpPr>
          <a:spLocks noChangeShapeType="1"/>
        </xdr:cNvSpPr>
      </xdr:nvSpPr>
      <xdr:spPr bwMode="auto">
        <a:xfrm rot="-5400000">
          <a:off x="4972050" y="77438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4305" name="Line 16">
          <a:extLst>
            <a:ext uri="{FF2B5EF4-FFF2-40B4-BE49-F238E27FC236}">
              <a16:creationId xmlns:a16="http://schemas.microsoft.com/office/drawing/2014/main" id="{00000000-0008-0000-0B00-0000B168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44306" name="Line 27">
          <a:extLst>
            <a:ext uri="{FF2B5EF4-FFF2-40B4-BE49-F238E27FC236}">
              <a16:creationId xmlns:a16="http://schemas.microsoft.com/office/drawing/2014/main" id="{00000000-0008-0000-0B00-0000B268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44307" name="Line 28">
          <a:extLst>
            <a:ext uri="{FF2B5EF4-FFF2-40B4-BE49-F238E27FC236}">
              <a16:creationId xmlns:a16="http://schemas.microsoft.com/office/drawing/2014/main" id="{00000000-0008-0000-0B00-0000B368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44308" name="Line 29">
          <a:extLst>
            <a:ext uri="{FF2B5EF4-FFF2-40B4-BE49-F238E27FC236}">
              <a16:creationId xmlns:a16="http://schemas.microsoft.com/office/drawing/2014/main" id="{00000000-0008-0000-0B00-0000B468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4309" name="Line 78">
          <a:extLst>
            <a:ext uri="{FF2B5EF4-FFF2-40B4-BE49-F238E27FC236}">
              <a16:creationId xmlns:a16="http://schemas.microsoft.com/office/drawing/2014/main" id="{00000000-0008-0000-0B00-0000B568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4310" name="Line 86">
          <a:extLst>
            <a:ext uri="{FF2B5EF4-FFF2-40B4-BE49-F238E27FC236}">
              <a16:creationId xmlns:a16="http://schemas.microsoft.com/office/drawing/2014/main" id="{00000000-0008-0000-0B00-0000B668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4311" name="Line 109">
          <a:extLst>
            <a:ext uri="{FF2B5EF4-FFF2-40B4-BE49-F238E27FC236}">
              <a16:creationId xmlns:a16="http://schemas.microsoft.com/office/drawing/2014/main" id="{00000000-0008-0000-0B00-0000B768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4312" name="Line 117">
          <a:extLst>
            <a:ext uri="{FF2B5EF4-FFF2-40B4-BE49-F238E27FC236}">
              <a16:creationId xmlns:a16="http://schemas.microsoft.com/office/drawing/2014/main" id="{00000000-0008-0000-0B00-0000B868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4313" name="Line 140">
          <a:extLst>
            <a:ext uri="{FF2B5EF4-FFF2-40B4-BE49-F238E27FC236}">
              <a16:creationId xmlns:a16="http://schemas.microsoft.com/office/drawing/2014/main" id="{00000000-0008-0000-0B00-0000B968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4314" name="Line 148">
          <a:extLst>
            <a:ext uri="{FF2B5EF4-FFF2-40B4-BE49-F238E27FC236}">
              <a16:creationId xmlns:a16="http://schemas.microsoft.com/office/drawing/2014/main" id="{00000000-0008-0000-0B00-0000BA68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4315" name="Line 171">
          <a:extLst>
            <a:ext uri="{FF2B5EF4-FFF2-40B4-BE49-F238E27FC236}">
              <a16:creationId xmlns:a16="http://schemas.microsoft.com/office/drawing/2014/main" id="{00000000-0008-0000-0B00-0000BB68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4316" name="Line 179">
          <a:extLst>
            <a:ext uri="{FF2B5EF4-FFF2-40B4-BE49-F238E27FC236}">
              <a16:creationId xmlns:a16="http://schemas.microsoft.com/office/drawing/2014/main" id="{00000000-0008-0000-0B00-0000BC68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4317" name="Line 202">
          <a:extLst>
            <a:ext uri="{FF2B5EF4-FFF2-40B4-BE49-F238E27FC236}">
              <a16:creationId xmlns:a16="http://schemas.microsoft.com/office/drawing/2014/main" id="{00000000-0008-0000-0B00-0000BD68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44318" name="AutoShape 209">
          <a:extLst>
            <a:ext uri="{FF2B5EF4-FFF2-40B4-BE49-F238E27FC236}">
              <a16:creationId xmlns:a16="http://schemas.microsoft.com/office/drawing/2014/main" id="{00000000-0008-0000-0B00-0000BE680E00}"/>
            </a:ext>
          </a:extLst>
        </xdr:cNvPr>
        <xdr:cNvSpPr>
          <a:spLocks/>
        </xdr:cNvSpPr>
      </xdr:nvSpPr>
      <xdr:spPr bwMode="auto">
        <a:xfrm>
          <a:off x="7334250" y="843915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4319" name="Line 210">
          <a:extLst>
            <a:ext uri="{FF2B5EF4-FFF2-40B4-BE49-F238E27FC236}">
              <a16:creationId xmlns:a16="http://schemas.microsoft.com/office/drawing/2014/main" id="{00000000-0008-0000-0B00-0000BF680E00}"/>
            </a:ext>
          </a:extLst>
        </xdr:cNvPr>
        <xdr:cNvSpPr>
          <a:spLocks noChangeShapeType="1"/>
        </xdr:cNvSpPr>
      </xdr:nvSpPr>
      <xdr:spPr bwMode="auto">
        <a:xfrm flipH="1">
          <a:off x="7334250" y="877252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142875</xdr:rowOff>
    </xdr:from>
    <xdr:to>
      <xdr:col>44</xdr:col>
      <xdr:colOff>0</xdr:colOff>
      <xdr:row>17</xdr:row>
      <xdr:rowOff>133350</xdr:rowOff>
    </xdr:to>
    <xdr:sp macro="" textlink="">
      <xdr:nvSpPr>
        <xdr:cNvPr id="944320" name="AutoShape 212">
          <a:extLst>
            <a:ext uri="{FF2B5EF4-FFF2-40B4-BE49-F238E27FC236}">
              <a16:creationId xmlns:a16="http://schemas.microsoft.com/office/drawing/2014/main" id="{00000000-0008-0000-0B00-0000C0680E00}"/>
            </a:ext>
          </a:extLst>
        </xdr:cNvPr>
        <xdr:cNvSpPr>
          <a:spLocks/>
        </xdr:cNvSpPr>
      </xdr:nvSpPr>
      <xdr:spPr bwMode="auto">
        <a:xfrm>
          <a:off x="13211175" y="444817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161925</xdr:rowOff>
    </xdr:from>
    <xdr:to>
      <xdr:col>44</xdr:col>
      <xdr:colOff>0</xdr:colOff>
      <xdr:row>16</xdr:row>
      <xdr:rowOff>161925</xdr:rowOff>
    </xdr:to>
    <xdr:sp macro="" textlink="">
      <xdr:nvSpPr>
        <xdr:cNvPr id="944321" name="Line 213">
          <a:extLst>
            <a:ext uri="{FF2B5EF4-FFF2-40B4-BE49-F238E27FC236}">
              <a16:creationId xmlns:a16="http://schemas.microsoft.com/office/drawing/2014/main" id="{00000000-0008-0000-0B00-0000C1680E00}"/>
            </a:ext>
          </a:extLst>
        </xdr:cNvPr>
        <xdr:cNvSpPr>
          <a:spLocks noChangeShapeType="1"/>
        </xdr:cNvSpPr>
      </xdr:nvSpPr>
      <xdr:spPr bwMode="auto">
        <a:xfrm flipH="1">
          <a:off x="132111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266700</xdr:rowOff>
    </xdr:from>
    <xdr:to>
      <xdr:col>32</xdr:col>
      <xdr:colOff>114300</xdr:colOff>
      <xdr:row>16</xdr:row>
      <xdr:rowOff>266700</xdr:rowOff>
    </xdr:to>
    <xdr:sp macro="" textlink="">
      <xdr:nvSpPr>
        <xdr:cNvPr id="944322" name="Line 224">
          <a:extLst>
            <a:ext uri="{FF2B5EF4-FFF2-40B4-BE49-F238E27FC236}">
              <a16:creationId xmlns:a16="http://schemas.microsoft.com/office/drawing/2014/main" id="{00000000-0008-0000-0B00-0000C2680E00}"/>
            </a:ext>
          </a:extLst>
        </xdr:cNvPr>
        <xdr:cNvSpPr>
          <a:spLocks noChangeShapeType="1"/>
        </xdr:cNvSpPr>
      </xdr:nvSpPr>
      <xdr:spPr bwMode="auto">
        <a:xfrm rot="-5400000">
          <a:off x="96297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247650</xdr:rowOff>
    </xdr:from>
    <xdr:to>
      <xdr:col>33</xdr:col>
      <xdr:colOff>0</xdr:colOff>
      <xdr:row>13</xdr:row>
      <xdr:rowOff>247650</xdr:rowOff>
    </xdr:to>
    <xdr:sp macro="" textlink="">
      <xdr:nvSpPr>
        <xdr:cNvPr id="944323" name="Line 222">
          <a:extLst>
            <a:ext uri="{FF2B5EF4-FFF2-40B4-BE49-F238E27FC236}">
              <a16:creationId xmlns:a16="http://schemas.microsoft.com/office/drawing/2014/main" id="{00000000-0008-0000-0B00-0000C3680E00}"/>
            </a:ext>
          </a:extLst>
        </xdr:cNvPr>
        <xdr:cNvSpPr>
          <a:spLocks noChangeShapeType="1"/>
        </xdr:cNvSpPr>
      </xdr:nvSpPr>
      <xdr:spPr bwMode="auto">
        <a:xfrm rot="-5400000">
          <a:off x="97202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323850</xdr:colOff>
      <xdr:row>10</xdr:row>
      <xdr:rowOff>161925</xdr:rowOff>
    </xdr:to>
    <xdr:grpSp>
      <xdr:nvGrpSpPr>
        <xdr:cNvPr id="944324" name="グループ化 41">
          <a:extLst>
            <a:ext uri="{FF2B5EF4-FFF2-40B4-BE49-F238E27FC236}">
              <a16:creationId xmlns:a16="http://schemas.microsoft.com/office/drawing/2014/main" id="{00000000-0008-0000-0B00-0000C4680E00}"/>
            </a:ext>
          </a:extLst>
        </xdr:cNvPr>
        <xdr:cNvGrpSpPr>
          <a:grpSpLocks/>
        </xdr:cNvGrpSpPr>
      </xdr:nvGrpSpPr>
      <xdr:grpSpPr bwMode="auto">
        <a:xfrm>
          <a:off x="1838325" y="2200275"/>
          <a:ext cx="657225" cy="638175"/>
          <a:chOff x="1447800" y="2194560"/>
          <a:chExt cx="586740" cy="632460"/>
        </a:xfrm>
      </xdr:grpSpPr>
      <xdr:cxnSp macro="">
        <xdr:nvCxnSpPr>
          <xdr:cNvPr id="196" name="直線コネクタ 195">
            <a:extLst>
              <a:ext uri="{FF2B5EF4-FFF2-40B4-BE49-F238E27FC236}">
                <a16:creationId xmlns:a16="http://schemas.microsoft.com/office/drawing/2014/main" id="{00000000-0008-0000-0B00-0000C4000000}"/>
              </a:ext>
            </a:extLst>
          </xdr:cNvPr>
          <xdr:cNvCxnSpPr/>
        </xdr:nvCxnSpPr>
        <xdr:spPr bwMode="auto">
          <a:xfrm>
            <a:off x="1447800" y="282702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B00-0000C5000000}"/>
              </a:ext>
            </a:extLst>
          </xdr:cNvPr>
          <xdr:cNvCxnSpPr/>
        </xdr:nvCxnSpPr>
        <xdr:spPr bwMode="auto">
          <a:xfrm rot="5400000" flipH="1" flipV="1">
            <a:off x="1403681"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B00-0000C6000000}"/>
              </a:ext>
            </a:extLst>
          </xdr:cNvPr>
          <xdr:cNvCxnSpPr/>
        </xdr:nvCxnSpPr>
        <xdr:spPr bwMode="auto">
          <a:xfrm>
            <a:off x="1711408" y="220400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76200</xdr:rowOff>
    </xdr:from>
    <xdr:to>
      <xdr:col>5</xdr:col>
      <xdr:colOff>0</xdr:colOff>
      <xdr:row>8</xdr:row>
      <xdr:rowOff>76200</xdr:rowOff>
    </xdr:to>
    <xdr:sp macro="" textlink="">
      <xdr:nvSpPr>
        <xdr:cNvPr id="944325" name="Line 5">
          <a:extLst>
            <a:ext uri="{FF2B5EF4-FFF2-40B4-BE49-F238E27FC236}">
              <a16:creationId xmlns:a16="http://schemas.microsoft.com/office/drawing/2014/main" id="{00000000-0008-0000-0B00-0000C5680E00}"/>
            </a:ext>
          </a:extLst>
        </xdr:cNvPr>
        <xdr:cNvSpPr>
          <a:spLocks noChangeShapeType="1"/>
        </xdr:cNvSpPr>
      </xdr:nvSpPr>
      <xdr:spPr bwMode="auto">
        <a:xfrm rot="-5400000">
          <a:off x="2333625" y="195262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85725</xdr:rowOff>
    </xdr:from>
    <xdr:to>
      <xdr:col>5</xdr:col>
      <xdr:colOff>0</xdr:colOff>
      <xdr:row>10</xdr:row>
      <xdr:rowOff>85725</xdr:rowOff>
    </xdr:to>
    <xdr:sp macro="" textlink="">
      <xdr:nvSpPr>
        <xdr:cNvPr id="944326" name="Line 5">
          <a:extLst>
            <a:ext uri="{FF2B5EF4-FFF2-40B4-BE49-F238E27FC236}">
              <a16:creationId xmlns:a16="http://schemas.microsoft.com/office/drawing/2014/main" id="{00000000-0008-0000-0B00-0000C6680E00}"/>
            </a:ext>
          </a:extLst>
        </xdr:cNvPr>
        <xdr:cNvSpPr>
          <a:spLocks noChangeShapeType="1"/>
        </xdr:cNvSpPr>
      </xdr:nvSpPr>
      <xdr:spPr bwMode="auto">
        <a:xfrm rot="-5400000">
          <a:off x="2333625" y="259080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114300</xdr:colOff>
      <xdr:row>16</xdr:row>
      <xdr:rowOff>266700</xdr:rowOff>
    </xdr:from>
    <xdr:to>
      <xdr:col>23</xdr:col>
      <xdr:colOff>142875</xdr:colOff>
      <xdr:row>16</xdr:row>
      <xdr:rowOff>266700</xdr:rowOff>
    </xdr:to>
    <xdr:sp macro="" textlink="">
      <xdr:nvSpPr>
        <xdr:cNvPr id="944327" name="Line 224">
          <a:extLst>
            <a:ext uri="{FF2B5EF4-FFF2-40B4-BE49-F238E27FC236}">
              <a16:creationId xmlns:a16="http://schemas.microsoft.com/office/drawing/2014/main" id="{00000000-0008-0000-0B00-0000C7680E00}"/>
            </a:ext>
          </a:extLst>
        </xdr:cNvPr>
        <xdr:cNvSpPr>
          <a:spLocks noChangeShapeType="1"/>
        </xdr:cNvSpPr>
      </xdr:nvSpPr>
      <xdr:spPr bwMode="auto">
        <a:xfrm rot="-5400000">
          <a:off x="7367588" y="4776787"/>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44328" name="Line 1">
          <a:extLst>
            <a:ext uri="{FF2B5EF4-FFF2-40B4-BE49-F238E27FC236}">
              <a16:creationId xmlns:a16="http://schemas.microsoft.com/office/drawing/2014/main" id="{00000000-0008-0000-0B00-0000C8680E00}"/>
            </a:ext>
          </a:extLst>
        </xdr:cNvPr>
        <xdr:cNvSpPr>
          <a:spLocks noChangeShapeType="1"/>
        </xdr:cNvSpPr>
      </xdr:nvSpPr>
      <xdr:spPr bwMode="auto">
        <a:xfrm rot="-5400000">
          <a:off x="8034338" y="759618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44329" name="Line 1">
          <a:extLst>
            <a:ext uri="{FF2B5EF4-FFF2-40B4-BE49-F238E27FC236}">
              <a16:creationId xmlns:a16="http://schemas.microsoft.com/office/drawing/2014/main" id="{00000000-0008-0000-0B00-0000C9680E00}"/>
            </a:ext>
          </a:extLst>
        </xdr:cNvPr>
        <xdr:cNvSpPr>
          <a:spLocks noChangeShapeType="1"/>
        </xdr:cNvSpPr>
      </xdr:nvSpPr>
      <xdr:spPr bwMode="auto">
        <a:xfrm>
          <a:off x="105060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2.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45319" name="Line 1">
          <a:extLst>
            <a:ext uri="{FF2B5EF4-FFF2-40B4-BE49-F238E27FC236}">
              <a16:creationId xmlns:a16="http://schemas.microsoft.com/office/drawing/2014/main" id="{00000000-0008-0000-0C00-0000A76C0E00}"/>
            </a:ext>
          </a:extLst>
        </xdr:cNvPr>
        <xdr:cNvSpPr>
          <a:spLocks noChangeShapeType="1"/>
        </xdr:cNvSpPr>
      </xdr:nvSpPr>
      <xdr:spPr bwMode="auto">
        <a:xfrm>
          <a:off x="4267200" y="721995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45320" name="Line 2">
          <a:extLst>
            <a:ext uri="{FF2B5EF4-FFF2-40B4-BE49-F238E27FC236}">
              <a16:creationId xmlns:a16="http://schemas.microsoft.com/office/drawing/2014/main" id="{00000000-0008-0000-0C00-0000A86C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45321" name="Line 3">
          <a:extLst>
            <a:ext uri="{FF2B5EF4-FFF2-40B4-BE49-F238E27FC236}">
              <a16:creationId xmlns:a16="http://schemas.microsoft.com/office/drawing/2014/main" id="{00000000-0008-0000-0C00-0000A96C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45322" name="Line 4">
          <a:extLst>
            <a:ext uri="{FF2B5EF4-FFF2-40B4-BE49-F238E27FC236}">
              <a16:creationId xmlns:a16="http://schemas.microsoft.com/office/drawing/2014/main" id="{00000000-0008-0000-0C00-0000AA6C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45323" name="Line 5">
          <a:extLst>
            <a:ext uri="{FF2B5EF4-FFF2-40B4-BE49-F238E27FC236}">
              <a16:creationId xmlns:a16="http://schemas.microsoft.com/office/drawing/2014/main" id="{00000000-0008-0000-0C00-0000AB6C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45324" name="Line 6">
          <a:extLst>
            <a:ext uri="{FF2B5EF4-FFF2-40B4-BE49-F238E27FC236}">
              <a16:creationId xmlns:a16="http://schemas.microsoft.com/office/drawing/2014/main" id="{00000000-0008-0000-0C00-0000AC6C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45325" name="Line 7">
          <a:extLst>
            <a:ext uri="{FF2B5EF4-FFF2-40B4-BE49-F238E27FC236}">
              <a16:creationId xmlns:a16="http://schemas.microsoft.com/office/drawing/2014/main" id="{00000000-0008-0000-0C00-0000AD6C0E00}"/>
            </a:ext>
          </a:extLst>
        </xdr:cNvPr>
        <xdr:cNvSpPr>
          <a:spLocks noChangeShapeType="1"/>
        </xdr:cNvSpPr>
      </xdr:nvSpPr>
      <xdr:spPr bwMode="auto">
        <a:xfrm rot="-5400000">
          <a:off x="50625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5326" name="Line 8">
          <a:extLst>
            <a:ext uri="{FF2B5EF4-FFF2-40B4-BE49-F238E27FC236}">
              <a16:creationId xmlns:a16="http://schemas.microsoft.com/office/drawing/2014/main" id="{00000000-0008-0000-0C00-0000AE6C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45327" name="Line 9">
          <a:extLst>
            <a:ext uri="{FF2B5EF4-FFF2-40B4-BE49-F238E27FC236}">
              <a16:creationId xmlns:a16="http://schemas.microsoft.com/office/drawing/2014/main" id="{00000000-0008-0000-0C00-0000AF6C0E00}"/>
            </a:ext>
          </a:extLst>
        </xdr:cNvPr>
        <xdr:cNvSpPr>
          <a:spLocks noChangeShapeType="1"/>
        </xdr:cNvSpPr>
      </xdr:nvSpPr>
      <xdr:spPr bwMode="auto">
        <a:xfrm rot="-5400000">
          <a:off x="4972050" y="77438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5328" name="Line 16">
          <a:extLst>
            <a:ext uri="{FF2B5EF4-FFF2-40B4-BE49-F238E27FC236}">
              <a16:creationId xmlns:a16="http://schemas.microsoft.com/office/drawing/2014/main" id="{00000000-0008-0000-0C00-0000B06C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45329" name="Line 27">
          <a:extLst>
            <a:ext uri="{FF2B5EF4-FFF2-40B4-BE49-F238E27FC236}">
              <a16:creationId xmlns:a16="http://schemas.microsoft.com/office/drawing/2014/main" id="{00000000-0008-0000-0C00-0000B16C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45330" name="Line 28">
          <a:extLst>
            <a:ext uri="{FF2B5EF4-FFF2-40B4-BE49-F238E27FC236}">
              <a16:creationId xmlns:a16="http://schemas.microsoft.com/office/drawing/2014/main" id="{00000000-0008-0000-0C00-0000B26C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45331" name="Line 29">
          <a:extLst>
            <a:ext uri="{FF2B5EF4-FFF2-40B4-BE49-F238E27FC236}">
              <a16:creationId xmlns:a16="http://schemas.microsoft.com/office/drawing/2014/main" id="{00000000-0008-0000-0C00-0000B36C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5332" name="Line 77">
          <a:extLst>
            <a:ext uri="{FF2B5EF4-FFF2-40B4-BE49-F238E27FC236}">
              <a16:creationId xmlns:a16="http://schemas.microsoft.com/office/drawing/2014/main" id="{00000000-0008-0000-0C00-0000B46C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5333" name="Line 85">
          <a:extLst>
            <a:ext uri="{FF2B5EF4-FFF2-40B4-BE49-F238E27FC236}">
              <a16:creationId xmlns:a16="http://schemas.microsoft.com/office/drawing/2014/main" id="{00000000-0008-0000-0C00-0000B56C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5334" name="Line 108">
          <a:extLst>
            <a:ext uri="{FF2B5EF4-FFF2-40B4-BE49-F238E27FC236}">
              <a16:creationId xmlns:a16="http://schemas.microsoft.com/office/drawing/2014/main" id="{00000000-0008-0000-0C00-0000B66C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5335" name="Line 116">
          <a:extLst>
            <a:ext uri="{FF2B5EF4-FFF2-40B4-BE49-F238E27FC236}">
              <a16:creationId xmlns:a16="http://schemas.microsoft.com/office/drawing/2014/main" id="{00000000-0008-0000-0C00-0000B76C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5336" name="Line 139">
          <a:extLst>
            <a:ext uri="{FF2B5EF4-FFF2-40B4-BE49-F238E27FC236}">
              <a16:creationId xmlns:a16="http://schemas.microsoft.com/office/drawing/2014/main" id="{00000000-0008-0000-0C00-0000B86C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5337" name="Line 147">
          <a:extLst>
            <a:ext uri="{FF2B5EF4-FFF2-40B4-BE49-F238E27FC236}">
              <a16:creationId xmlns:a16="http://schemas.microsoft.com/office/drawing/2014/main" id="{00000000-0008-0000-0C00-0000B96C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5338" name="Line 170">
          <a:extLst>
            <a:ext uri="{FF2B5EF4-FFF2-40B4-BE49-F238E27FC236}">
              <a16:creationId xmlns:a16="http://schemas.microsoft.com/office/drawing/2014/main" id="{00000000-0008-0000-0C00-0000BA6C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5339" name="Line 178">
          <a:extLst>
            <a:ext uri="{FF2B5EF4-FFF2-40B4-BE49-F238E27FC236}">
              <a16:creationId xmlns:a16="http://schemas.microsoft.com/office/drawing/2014/main" id="{00000000-0008-0000-0C00-0000BB6C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5340" name="Line 201">
          <a:extLst>
            <a:ext uri="{FF2B5EF4-FFF2-40B4-BE49-F238E27FC236}">
              <a16:creationId xmlns:a16="http://schemas.microsoft.com/office/drawing/2014/main" id="{00000000-0008-0000-0C00-0000BC6C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45341" name="AutoShape 208">
          <a:extLst>
            <a:ext uri="{FF2B5EF4-FFF2-40B4-BE49-F238E27FC236}">
              <a16:creationId xmlns:a16="http://schemas.microsoft.com/office/drawing/2014/main" id="{00000000-0008-0000-0C00-0000BD6C0E00}"/>
            </a:ext>
          </a:extLst>
        </xdr:cNvPr>
        <xdr:cNvSpPr>
          <a:spLocks/>
        </xdr:cNvSpPr>
      </xdr:nvSpPr>
      <xdr:spPr bwMode="auto">
        <a:xfrm>
          <a:off x="7334250" y="843915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5342" name="Line 209">
          <a:extLst>
            <a:ext uri="{FF2B5EF4-FFF2-40B4-BE49-F238E27FC236}">
              <a16:creationId xmlns:a16="http://schemas.microsoft.com/office/drawing/2014/main" id="{00000000-0008-0000-0C00-0000BE6C0E00}"/>
            </a:ext>
          </a:extLst>
        </xdr:cNvPr>
        <xdr:cNvSpPr>
          <a:spLocks noChangeShapeType="1"/>
        </xdr:cNvSpPr>
      </xdr:nvSpPr>
      <xdr:spPr bwMode="auto">
        <a:xfrm flipH="1">
          <a:off x="7334250" y="877252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171450</xdr:rowOff>
    </xdr:from>
    <xdr:to>
      <xdr:col>44</xdr:col>
      <xdr:colOff>0</xdr:colOff>
      <xdr:row>17</xdr:row>
      <xdr:rowOff>161925</xdr:rowOff>
    </xdr:to>
    <xdr:sp macro="" textlink="">
      <xdr:nvSpPr>
        <xdr:cNvPr id="945343" name="AutoShape 211">
          <a:extLst>
            <a:ext uri="{FF2B5EF4-FFF2-40B4-BE49-F238E27FC236}">
              <a16:creationId xmlns:a16="http://schemas.microsoft.com/office/drawing/2014/main" id="{00000000-0008-0000-0C00-0000BF6C0E00}"/>
            </a:ext>
          </a:extLst>
        </xdr:cNvPr>
        <xdr:cNvSpPr>
          <a:spLocks/>
        </xdr:cNvSpPr>
      </xdr:nvSpPr>
      <xdr:spPr bwMode="auto">
        <a:xfrm>
          <a:off x="13211175" y="447675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152400</xdr:rowOff>
    </xdr:from>
    <xdr:to>
      <xdr:col>44</xdr:col>
      <xdr:colOff>0</xdr:colOff>
      <xdr:row>16</xdr:row>
      <xdr:rowOff>152400</xdr:rowOff>
    </xdr:to>
    <xdr:sp macro="" textlink="">
      <xdr:nvSpPr>
        <xdr:cNvPr id="945344" name="Line 212">
          <a:extLst>
            <a:ext uri="{FF2B5EF4-FFF2-40B4-BE49-F238E27FC236}">
              <a16:creationId xmlns:a16="http://schemas.microsoft.com/office/drawing/2014/main" id="{00000000-0008-0000-0C00-0000C06C0E00}"/>
            </a:ext>
          </a:extLst>
        </xdr:cNvPr>
        <xdr:cNvSpPr>
          <a:spLocks noChangeShapeType="1"/>
        </xdr:cNvSpPr>
      </xdr:nvSpPr>
      <xdr:spPr bwMode="auto">
        <a:xfrm flipH="1">
          <a:off x="13211175" y="47720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266700</xdr:rowOff>
    </xdr:from>
    <xdr:to>
      <xdr:col>32</xdr:col>
      <xdr:colOff>114300</xdr:colOff>
      <xdr:row>16</xdr:row>
      <xdr:rowOff>266700</xdr:rowOff>
    </xdr:to>
    <xdr:sp macro="" textlink="">
      <xdr:nvSpPr>
        <xdr:cNvPr id="945345" name="Line 223">
          <a:extLst>
            <a:ext uri="{FF2B5EF4-FFF2-40B4-BE49-F238E27FC236}">
              <a16:creationId xmlns:a16="http://schemas.microsoft.com/office/drawing/2014/main" id="{00000000-0008-0000-0C00-0000C16C0E00}"/>
            </a:ext>
          </a:extLst>
        </xdr:cNvPr>
        <xdr:cNvSpPr>
          <a:spLocks noChangeShapeType="1"/>
        </xdr:cNvSpPr>
      </xdr:nvSpPr>
      <xdr:spPr bwMode="auto">
        <a:xfrm rot="-5400000">
          <a:off x="96297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247650</xdr:rowOff>
    </xdr:from>
    <xdr:to>
      <xdr:col>33</xdr:col>
      <xdr:colOff>0</xdr:colOff>
      <xdr:row>13</xdr:row>
      <xdr:rowOff>247650</xdr:rowOff>
    </xdr:to>
    <xdr:sp macro="" textlink="">
      <xdr:nvSpPr>
        <xdr:cNvPr id="945346" name="Line 221">
          <a:extLst>
            <a:ext uri="{FF2B5EF4-FFF2-40B4-BE49-F238E27FC236}">
              <a16:creationId xmlns:a16="http://schemas.microsoft.com/office/drawing/2014/main" id="{00000000-0008-0000-0C00-0000C26C0E00}"/>
            </a:ext>
          </a:extLst>
        </xdr:cNvPr>
        <xdr:cNvSpPr>
          <a:spLocks noChangeShapeType="1"/>
        </xdr:cNvSpPr>
      </xdr:nvSpPr>
      <xdr:spPr bwMode="auto">
        <a:xfrm rot="-5400000">
          <a:off x="97202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323850</xdr:colOff>
      <xdr:row>10</xdr:row>
      <xdr:rowOff>152400</xdr:rowOff>
    </xdr:to>
    <xdr:grpSp>
      <xdr:nvGrpSpPr>
        <xdr:cNvPr id="945347" name="グループ化 41">
          <a:extLst>
            <a:ext uri="{FF2B5EF4-FFF2-40B4-BE49-F238E27FC236}">
              <a16:creationId xmlns:a16="http://schemas.microsoft.com/office/drawing/2014/main" id="{00000000-0008-0000-0C00-0000C36C0E00}"/>
            </a:ext>
          </a:extLst>
        </xdr:cNvPr>
        <xdr:cNvGrpSpPr>
          <a:grpSpLocks/>
        </xdr:cNvGrpSpPr>
      </xdr:nvGrpSpPr>
      <xdr:grpSpPr bwMode="auto">
        <a:xfrm>
          <a:off x="1838325" y="2190750"/>
          <a:ext cx="657225" cy="638175"/>
          <a:chOff x="1447800" y="2186940"/>
          <a:chExt cx="586740" cy="632460"/>
        </a:xfrm>
      </xdr:grpSpPr>
      <xdr:cxnSp macro="">
        <xdr:nvCxnSpPr>
          <xdr:cNvPr id="196" name="直線コネクタ 195">
            <a:extLst>
              <a:ext uri="{FF2B5EF4-FFF2-40B4-BE49-F238E27FC236}">
                <a16:creationId xmlns:a16="http://schemas.microsoft.com/office/drawing/2014/main" id="{00000000-0008-0000-0C00-0000C4000000}"/>
              </a:ext>
            </a:extLst>
          </xdr:cNvPr>
          <xdr:cNvCxnSpPr/>
        </xdr:nvCxnSpPr>
        <xdr:spPr bwMode="auto">
          <a:xfrm>
            <a:off x="1447800" y="281940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C00-0000C5000000}"/>
              </a:ext>
            </a:extLst>
          </xdr:cNvPr>
          <xdr:cNvCxnSpPr/>
        </xdr:nvCxnSpPr>
        <xdr:spPr bwMode="auto">
          <a:xfrm rot="5400000" flipH="1" flipV="1">
            <a:off x="1403681"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C00-0000C6000000}"/>
              </a:ext>
            </a:extLst>
          </xdr:cNvPr>
          <xdr:cNvCxnSpPr/>
        </xdr:nvCxnSpPr>
        <xdr:spPr bwMode="auto">
          <a:xfrm>
            <a:off x="1711408" y="219638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66675</xdr:rowOff>
    </xdr:from>
    <xdr:to>
      <xdr:col>5</xdr:col>
      <xdr:colOff>0</xdr:colOff>
      <xdr:row>8</xdr:row>
      <xdr:rowOff>66675</xdr:rowOff>
    </xdr:to>
    <xdr:sp macro="" textlink="">
      <xdr:nvSpPr>
        <xdr:cNvPr id="945348" name="Line 5">
          <a:extLst>
            <a:ext uri="{FF2B5EF4-FFF2-40B4-BE49-F238E27FC236}">
              <a16:creationId xmlns:a16="http://schemas.microsoft.com/office/drawing/2014/main" id="{00000000-0008-0000-0C00-0000C46C0E00}"/>
            </a:ext>
          </a:extLst>
        </xdr:cNvPr>
        <xdr:cNvSpPr>
          <a:spLocks noChangeShapeType="1"/>
        </xdr:cNvSpPr>
      </xdr:nvSpPr>
      <xdr:spPr bwMode="auto">
        <a:xfrm rot="-5400000">
          <a:off x="2333625" y="194310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76200</xdr:rowOff>
    </xdr:from>
    <xdr:to>
      <xdr:col>5</xdr:col>
      <xdr:colOff>0</xdr:colOff>
      <xdr:row>10</xdr:row>
      <xdr:rowOff>76200</xdr:rowOff>
    </xdr:to>
    <xdr:sp macro="" textlink="">
      <xdr:nvSpPr>
        <xdr:cNvPr id="945349" name="Line 5">
          <a:extLst>
            <a:ext uri="{FF2B5EF4-FFF2-40B4-BE49-F238E27FC236}">
              <a16:creationId xmlns:a16="http://schemas.microsoft.com/office/drawing/2014/main" id="{00000000-0008-0000-0C00-0000C56C0E00}"/>
            </a:ext>
          </a:extLst>
        </xdr:cNvPr>
        <xdr:cNvSpPr>
          <a:spLocks noChangeShapeType="1"/>
        </xdr:cNvSpPr>
      </xdr:nvSpPr>
      <xdr:spPr bwMode="auto">
        <a:xfrm rot="-5400000">
          <a:off x="2333625" y="258127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114300</xdr:colOff>
      <xdr:row>16</xdr:row>
      <xdr:rowOff>266700</xdr:rowOff>
    </xdr:from>
    <xdr:to>
      <xdr:col>23</xdr:col>
      <xdr:colOff>142875</xdr:colOff>
      <xdr:row>16</xdr:row>
      <xdr:rowOff>266700</xdr:rowOff>
    </xdr:to>
    <xdr:sp macro="" textlink="">
      <xdr:nvSpPr>
        <xdr:cNvPr id="945350" name="Line 223">
          <a:extLst>
            <a:ext uri="{FF2B5EF4-FFF2-40B4-BE49-F238E27FC236}">
              <a16:creationId xmlns:a16="http://schemas.microsoft.com/office/drawing/2014/main" id="{00000000-0008-0000-0C00-0000C66C0E00}"/>
            </a:ext>
          </a:extLst>
        </xdr:cNvPr>
        <xdr:cNvSpPr>
          <a:spLocks noChangeShapeType="1"/>
        </xdr:cNvSpPr>
      </xdr:nvSpPr>
      <xdr:spPr bwMode="auto">
        <a:xfrm rot="-5400000">
          <a:off x="7367588" y="4776787"/>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45351" name="Line 1">
          <a:extLst>
            <a:ext uri="{FF2B5EF4-FFF2-40B4-BE49-F238E27FC236}">
              <a16:creationId xmlns:a16="http://schemas.microsoft.com/office/drawing/2014/main" id="{00000000-0008-0000-0C00-0000C76C0E00}"/>
            </a:ext>
          </a:extLst>
        </xdr:cNvPr>
        <xdr:cNvSpPr>
          <a:spLocks noChangeShapeType="1"/>
        </xdr:cNvSpPr>
      </xdr:nvSpPr>
      <xdr:spPr bwMode="auto">
        <a:xfrm rot="-5400000">
          <a:off x="8034338" y="759618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45352" name="Line 1">
          <a:extLst>
            <a:ext uri="{FF2B5EF4-FFF2-40B4-BE49-F238E27FC236}">
              <a16:creationId xmlns:a16="http://schemas.microsoft.com/office/drawing/2014/main" id="{00000000-0008-0000-0C00-0000C86C0E00}"/>
            </a:ext>
          </a:extLst>
        </xdr:cNvPr>
        <xdr:cNvSpPr>
          <a:spLocks noChangeShapeType="1"/>
        </xdr:cNvSpPr>
      </xdr:nvSpPr>
      <xdr:spPr bwMode="auto">
        <a:xfrm>
          <a:off x="105060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3.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46343" name="Line 1">
          <a:extLst>
            <a:ext uri="{FF2B5EF4-FFF2-40B4-BE49-F238E27FC236}">
              <a16:creationId xmlns:a16="http://schemas.microsoft.com/office/drawing/2014/main" id="{00000000-0008-0000-0D00-0000A7700E00}"/>
            </a:ext>
          </a:extLst>
        </xdr:cNvPr>
        <xdr:cNvSpPr>
          <a:spLocks noChangeShapeType="1"/>
        </xdr:cNvSpPr>
      </xdr:nvSpPr>
      <xdr:spPr bwMode="auto">
        <a:xfrm>
          <a:off x="4267200" y="721995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46344" name="Line 2">
          <a:extLst>
            <a:ext uri="{FF2B5EF4-FFF2-40B4-BE49-F238E27FC236}">
              <a16:creationId xmlns:a16="http://schemas.microsoft.com/office/drawing/2014/main" id="{00000000-0008-0000-0D00-0000A870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46345" name="Line 3">
          <a:extLst>
            <a:ext uri="{FF2B5EF4-FFF2-40B4-BE49-F238E27FC236}">
              <a16:creationId xmlns:a16="http://schemas.microsoft.com/office/drawing/2014/main" id="{00000000-0008-0000-0D00-0000A970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46346" name="Line 4">
          <a:extLst>
            <a:ext uri="{FF2B5EF4-FFF2-40B4-BE49-F238E27FC236}">
              <a16:creationId xmlns:a16="http://schemas.microsoft.com/office/drawing/2014/main" id="{00000000-0008-0000-0D00-0000AA70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46347" name="Line 5">
          <a:extLst>
            <a:ext uri="{FF2B5EF4-FFF2-40B4-BE49-F238E27FC236}">
              <a16:creationId xmlns:a16="http://schemas.microsoft.com/office/drawing/2014/main" id="{00000000-0008-0000-0D00-0000AB70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46348" name="Line 6">
          <a:extLst>
            <a:ext uri="{FF2B5EF4-FFF2-40B4-BE49-F238E27FC236}">
              <a16:creationId xmlns:a16="http://schemas.microsoft.com/office/drawing/2014/main" id="{00000000-0008-0000-0D00-0000AC70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46349" name="Line 7">
          <a:extLst>
            <a:ext uri="{FF2B5EF4-FFF2-40B4-BE49-F238E27FC236}">
              <a16:creationId xmlns:a16="http://schemas.microsoft.com/office/drawing/2014/main" id="{00000000-0008-0000-0D00-0000AD700E00}"/>
            </a:ext>
          </a:extLst>
        </xdr:cNvPr>
        <xdr:cNvSpPr>
          <a:spLocks noChangeShapeType="1"/>
        </xdr:cNvSpPr>
      </xdr:nvSpPr>
      <xdr:spPr bwMode="auto">
        <a:xfrm rot="-5400000">
          <a:off x="50625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6350" name="Line 8">
          <a:extLst>
            <a:ext uri="{FF2B5EF4-FFF2-40B4-BE49-F238E27FC236}">
              <a16:creationId xmlns:a16="http://schemas.microsoft.com/office/drawing/2014/main" id="{00000000-0008-0000-0D00-0000AE70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46351" name="Line 9">
          <a:extLst>
            <a:ext uri="{FF2B5EF4-FFF2-40B4-BE49-F238E27FC236}">
              <a16:creationId xmlns:a16="http://schemas.microsoft.com/office/drawing/2014/main" id="{00000000-0008-0000-0D00-0000AF700E00}"/>
            </a:ext>
          </a:extLst>
        </xdr:cNvPr>
        <xdr:cNvSpPr>
          <a:spLocks noChangeShapeType="1"/>
        </xdr:cNvSpPr>
      </xdr:nvSpPr>
      <xdr:spPr bwMode="auto">
        <a:xfrm rot="-5400000">
          <a:off x="4972050" y="77438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6352" name="Line 16">
          <a:extLst>
            <a:ext uri="{FF2B5EF4-FFF2-40B4-BE49-F238E27FC236}">
              <a16:creationId xmlns:a16="http://schemas.microsoft.com/office/drawing/2014/main" id="{00000000-0008-0000-0D00-0000B070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46353" name="Line 27">
          <a:extLst>
            <a:ext uri="{FF2B5EF4-FFF2-40B4-BE49-F238E27FC236}">
              <a16:creationId xmlns:a16="http://schemas.microsoft.com/office/drawing/2014/main" id="{00000000-0008-0000-0D00-0000B170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46354" name="Line 28">
          <a:extLst>
            <a:ext uri="{FF2B5EF4-FFF2-40B4-BE49-F238E27FC236}">
              <a16:creationId xmlns:a16="http://schemas.microsoft.com/office/drawing/2014/main" id="{00000000-0008-0000-0D00-0000B270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46355" name="Line 29">
          <a:extLst>
            <a:ext uri="{FF2B5EF4-FFF2-40B4-BE49-F238E27FC236}">
              <a16:creationId xmlns:a16="http://schemas.microsoft.com/office/drawing/2014/main" id="{00000000-0008-0000-0D00-0000B370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6356" name="Line 77">
          <a:extLst>
            <a:ext uri="{FF2B5EF4-FFF2-40B4-BE49-F238E27FC236}">
              <a16:creationId xmlns:a16="http://schemas.microsoft.com/office/drawing/2014/main" id="{00000000-0008-0000-0D00-0000B470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6357" name="Line 85">
          <a:extLst>
            <a:ext uri="{FF2B5EF4-FFF2-40B4-BE49-F238E27FC236}">
              <a16:creationId xmlns:a16="http://schemas.microsoft.com/office/drawing/2014/main" id="{00000000-0008-0000-0D00-0000B570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6358" name="Line 108">
          <a:extLst>
            <a:ext uri="{FF2B5EF4-FFF2-40B4-BE49-F238E27FC236}">
              <a16:creationId xmlns:a16="http://schemas.microsoft.com/office/drawing/2014/main" id="{00000000-0008-0000-0D00-0000B670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6359" name="Line 116">
          <a:extLst>
            <a:ext uri="{FF2B5EF4-FFF2-40B4-BE49-F238E27FC236}">
              <a16:creationId xmlns:a16="http://schemas.microsoft.com/office/drawing/2014/main" id="{00000000-0008-0000-0D00-0000B770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6360" name="Line 139">
          <a:extLst>
            <a:ext uri="{FF2B5EF4-FFF2-40B4-BE49-F238E27FC236}">
              <a16:creationId xmlns:a16="http://schemas.microsoft.com/office/drawing/2014/main" id="{00000000-0008-0000-0D00-0000B870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6361" name="Line 147">
          <a:extLst>
            <a:ext uri="{FF2B5EF4-FFF2-40B4-BE49-F238E27FC236}">
              <a16:creationId xmlns:a16="http://schemas.microsoft.com/office/drawing/2014/main" id="{00000000-0008-0000-0D00-0000B970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6362" name="Line 170">
          <a:extLst>
            <a:ext uri="{FF2B5EF4-FFF2-40B4-BE49-F238E27FC236}">
              <a16:creationId xmlns:a16="http://schemas.microsoft.com/office/drawing/2014/main" id="{00000000-0008-0000-0D00-0000BA70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6363" name="Line 178">
          <a:extLst>
            <a:ext uri="{FF2B5EF4-FFF2-40B4-BE49-F238E27FC236}">
              <a16:creationId xmlns:a16="http://schemas.microsoft.com/office/drawing/2014/main" id="{00000000-0008-0000-0D00-0000BB70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6364" name="Line 201">
          <a:extLst>
            <a:ext uri="{FF2B5EF4-FFF2-40B4-BE49-F238E27FC236}">
              <a16:creationId xmlns:a16="http://schemas.microsoft.com/office/drawing/2014/main" id="{00000000-0008-0000-0D00-0000BC70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46365" name="AutoShape 208">
          <a:extLst>
            <a:ext uri="{FF2B5EF4-FFF2-40B4-BE49-F238E27FC236}">
              <a16:creationId xmlns:a16="http://schemas.microsoft.com/office/drawing/2014/main" id="{00000000-0008-0000-0D00-0000BD700E00}"/>
            </a:ext>
          </a:extLst>
        </xdr:cNvPr>
        <xdr:cNvSpPr>
          <a:spLocks/>
        </xdr:cNvSpPr>
      </xdr:nvSpPr>
      <xdr:spPr bwMode="auto">
        <a:xfrm>
          <a:off x="7334250" y="843915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6366" name="Line 209">
          <a:extLst>
            <a:ext uri="{FF2B5EF4-FFF2-40B4-BE49-F238E27FC236}">
              <a16:creationId xmlns:a16="http://schemas.microsoft.com/office/drawing/2014/main" id="{00000000-0008-0000-0D00-0000BE700E00}"/>
            </a:ext>
          </a:extLst>
        </xdr:cNvPr>
        <xdr:cNvSpPr>
          <a:spLocks noChangeShapeType="1"/>
        </xdr:cNvSpPr>
      </xdr:nvSpPr>
      <xdr:spPr bwMode="auto">
        <a:xfrm flipH="1">
          <a:off x="7334250" y="877252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161925</xdr:rowOff>
    </xdr:from>
    <xdr:to>
      <xdr:col>44</xdr:col>
      <xdr:colOff>0</xdr:colOff>
      <xdr:row>17</xdr:row>
      <xdr:rowOff>152400</xdr:rowOff>
    </xdr:to>
    <xdr:sp macro="" textlink="">
      <xdr:nvSpPr>
        <xdr:cNvPr id="946367" name="AutoShape 211">
          <a:extLst>
            <a:ext uri="{FF2B5EF4-FFF2-40B4-BE49-F238E27FC236}">
              <a16:creationId xmlns:a16="http://schemas.microsoft.com/office/drawing/2014/main" id="{00000000-0008-0000-0D00-0000BF700E00}"/>
            </a:ext>
          </a:extLst>
        </xdr:cNvPr>
        <xdr:cNvSpPr>
          <a:spLocks/>
        </xdr:cNvSpPr>
      </xdr:nvSpPr>
      <xdr:spPr bwMode="auto">
        <a:xfrm>
          <a:off x="13211175" y="446722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161925</xdr:rowOff>
    </xdr:from>
    <xdr:to>
      <xdr:col>44</xdr:col>
      <xdr:colOff>0</xdr:colOff>
      <xdr:row>16</xdr:row>
      <xdr:rowOff>161925</xdr:rowOff>
    </xdr:to>
    <xdr:sp macro="" textlink="">
      <xdr:nvSpPr>
        <xdr:cNvPr id="946368" name="Line 212">
          <a:extLst>
            <a:ext uri="{FF2B5EF4-FFF2-40B4-BE49-F238E27FC236}">
              <a16:creationId xmlns:a16="http://schemas.microsoft.com/office/drawing/2014/main" id="{00000000-0008-0000-0D00-0000C0700E00}"/>
            </a:ext>
          </a:extLst>
        </xdr:cNvPr>
        <xdr:cNvSpPr>
          <a:spLocks noChangeShapeType="1"/>
        </xdr:cNvSpPr>
      </xdr:nvSpPr>
      <xdr:spPr bwMode="auto">
        <a:xfrm flipH="1">
          <a:off x="132111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276225</xdr:rowOff>
    </xdr:from>
    <xdr:to>
      <xdr:col>32</xdr:col>
      <xdr:colOff>114300</xdr:colOff>
      <xdr:row>16</xdr:row>
      <xdr:rowOff>276225</xdr:rowOff>
    </xdr:to>
    <xdr:sp macro="" textlink="">
      <xdr:nvSpPr>
        <xdr:cNvPr id="946369" name="Line 223">
          <a:extLst>
            <a:ext uri="{FF2B5EF4-FFF2-40B4-BE49-F238E27FC236}">
              <a16:creationId xmlns:a16="http://schemas.microsoft.com/office/drawing/2014/main" id="{00000000-0008-0000-0D00-0000C1700E00}"/>
            </a:ext>
          </a:extLst>
        </xdr:cNvPr>
        <xdr:cNvSpPr>
          <a:spLocks noChangeShapeType="1"/>
        </xdr:cNvSpPr>
      </xdr:nvSpPr>
      <xdr:spPr bwMode="auto">
        <a:xfrm rot="-5400000">
          <a:off x="96297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238125</xdr:rowOff>
    </xdr:from>
    <xdr:to>
      <xdr:col>33</xdr:col>
      <xdr:colOff>0</xdr:colOff>
      <xdr:row>13</xdr:row>
      <xdr:rowOff>238125</xdr:rowOff>
    </xdr:to>
    <xdr:sp macro="" textlink="">
      <xdr:nvSpPr>
        <xdr:cNvPr id="946370" name="Line 221">
          <a:extLst>
            <a:ext uri="{FF2B5EF4-FFF2-40B4-BE49-F238E27FC236}">
              <a16:creationId xmlns:a16="http://schemas.microsoft.com/office/drawing/2014/main" id="{00000000-0008-0000-0D00-0000C2700E00}"/>
            </a:ext>
          </a:extLst>
        </xdr:cNvPr>
        <xdr:cNvSpPr>
          <a:spLocks noChangeShapeType="1"/>
        </xdr:cNvSpPr>
      </xdr:nvSpPr>
      <xdr:spPr bwMode="auto">
        <a:xfrm rot="-5400000">
          <a:off x="97202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133350</xdr:rowOff>
    </xdr:from>
    <xdr:to>
      <xdr:col>4</xdr:col>
      <xdr:colOff>323850</xdr:colOff>
      <xdr:row>10</xdr:row>
      <xdr:rowOff>133350</xdr:rowOff>
    </xdr:to>
    <xdr:grpSp>
      <xdr:nvGrpSpPr>
        <xdr:cNvPr id="946371" name="グループ化 41">
          <a:extLst>
            <a:ext uri="{FF2B5EF4-FFF2-40B4-BE49-F238E27FC236}">
              <a16:creationId xmlns:a16="http://schemas.microsoft.com/office/drawing/2014/main" id="{00000000-0008-0000-0D00-0000C3700E00}"/>
            </a:ext>
          </a:extLst>
        </xdr:cNvPr>
        <xdr:cNvGrpSpPr>
          <a:grpSpLocks/>
        </xdr:cNvGrpSpPr>
      </xdr:nvGrpSpPr>
      <xdr:grpSpPr bwMode="auto">
        <a:xfrm>
          <a:off x="1838325" y="2181225"/>
          <a:ext cx="657225" cy="628650"/>
          <a:chOff x="1447800" y="2171700"/>
          <a:chExt cx="586740" cy="632460"/>
        </a:xfrm>
      </xdr:grpSpPr>
      <xdr:cxnSp macro="">
        <xdr:nvCxnSpPr>
          <xdr:cNvPr id="196" name="直線コネクタ 195">
            <a:extLst>
              <a:ext uri="{FF2B5EF4-FFF2-40B4-BE49-F238E27FC236}">
                <a16:creationId xmlns:a16="http://schemas.microsoft.com/office/drawing/2014/main" id="{00000000-0008-0000-0D00-0000C4000000}"/>
              </a:ext>
            </a:extLst>
          </xdr:cNvPr>
          <xdr:cNvCxnSpPr/>
        </xdr:nvCxnSpPr>
        <xdr:spPr bwMode="auto">
          <a:xfrm>
            <a:off x="1447800" y="280416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D00-0000C5000000}"/>
              </a:ext>
            </a:extLst>
          </xdr:cNvPr>
          <xdr:cNvCxnSpPr/>
        </xdr:nvCxnSpPr>
        <xdr:spPr bwMode="auto">
          <a:xfrm rot="5400000" flipH="1" flipV="1">
            <a:off x="1403681" y="248793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D00-0000C6000000}"/>
              </a:ext>
            </a:extLst>
          </xdr:cNvPr>
          <xdr:cNvCxnSpPr/>
        </xdr:nvCxnSpPr>
        <xdr:spPr bwMode="auto">
          <a:xfrm>
            <a:off x="1711408" y="2181283"/>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57150</xdr:rowOff>
    </xdr:from>
    <xdr:to>
      <xdr:col>5</xdr:col>
      <xdr:colOff>0</xdr:colOff>
      <xdr:row>8</xdr:row>
      <xdr:rowOff>57150</xdr:rowOff>
    </xdr:to>
    <xdr:sp macro="" textlink="">
      <xdr:nvSpPr>
        <xdr:cNvPr id="946372" name="Line 5">
          <a:extLst>
            <a:ext uri="{FF2B5EF4-FFF2-40B4-BE49-F238E27FC236}">
              <a16:creationId xmlns:a16="http://schemas.microsoft.com/office/drawing/2014/main" id="{00000000-0008-0000-0D00-0000C4700E00}"/>
            </a:ext>
          </a:extLst>
        </xdr:cNvPr>
        <xdr:cNvSpPr>
          <a:spLocks noChangeShapeType="1"/>
        </xdr:cNvSpPr>
      </xdr:nvSpPr>
      <xdr:spPr bwMode="auto">
        <a:xfrm rot="-5400000">
          <a:off x="2333625" y="193357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57150</xdr:rowOff>
    </xdr:from>
    <xdr:to>
      <xdr:col>5</xdr:col>
      <xdr:colOff>0</xdr:colOff>
      <xdr:row>10</xdr:row>
      <xdr:rowOff>57150</xdr:rowOff>
    </xdr:to>
    <xdr:sp macro="" textlink="">
      <xdr:nvSpPr>
        <xdr:cNvPr id="946373" name="Line 5">
          <a:extLst>
            <a:ext uri="{FF2B5EF4-FFF2-40B4-BE49-F238E27FC236}">
              <a16:creationId xmlns:a16="http://schemas.microsoft.com/office/drawing/2014/main" id="{00000000-0008-0000-0D00-0000C5700E00}"/>
            </a:ext>
          </a:extLst>
        </xdr:cNvPr>
        <xdr:cNvSpPr>
          <a:spLocks noChangeShapeType="1"/>
        </xdr:cNvSpPr>
      </xdr:nvSpPr>
      <xdr:spPr bwMode="auto">
        <a:xfrm rot="-5400000">
          <a:off x="2333625" y="256222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95250</xdr:colOff>
      <xdr:row>16</xdr:row>
      <xdr:rowOff>247650</xdr:rowOff>
    </xdr:from>
    <xdr:to>
      <xdr:col>23</xdr:col>
      <xdr:colOff>133350</xdr:colOff>
      <xdr:row>16</xdr:row>
      <xdr:rowOff>247650</xdr:rowOff>
    </xdr:to>
    <xdr:sp macro="" textlink="">
      <xdr:nvSpPr>
        <xdr:cNvPr id="946374" name="Line 223">
          <a:extLst>
            <a:ext uri="{FF2B5EF4-FFF2-40B4-BE49-F238E27FC236}">
              <a16:creationId xmlns:a16="http://schemas.microsoft.com/office/drawing/2014/main" id="{00000000-0008-0000-0D00-0000C6700E00}"/>
            </a:ext>
          </a:extLst>
        </xdr:cNvPr>
        <xdr:cNvSpPr>
          <a:spLocks noChangeShapeType="1"/>
        </xdr:cNvSpPr>
      </xdr:nvSpPr>
      <xdr:spPr bwMode="auto">
        <a:xfrm rot="-5400000">
          <a:off x="7353300" y="4752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46375" name="Line 1">
          <a:extLst>
            <a:ext uri="{FF2B5EF4-FFF2-40B4-BE49-F238E27FC236}">
              <a16:creationId xmlns:a16="http://schemas.microsoft.com/office/drawing/2014/main" id="{00000000-0008-0000-0D00-0000C7700E00}"/>
            </a:ext>
          </a:extLst>
        </xdr:cNvPr>
        <xdr:cNvSpPr>
          <a:spLocks noChangeShapeType="1"/>
        </xdr:cNvSpPr>
      </xdr:nvSpPr>
      <xdr:spPr bwMode="auto">
        <a:xfrm rot="-5400000">
          <a:off x="8034338" y="759618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46376" name="Line 1">
          <a:extLst>
            <a:ext uri="{FF2B5EF4-FFF2-40B4-BE49-F238E27FC236}">
              <a16:creationId xmlns:a16="http://schemas.microsoft.com/office/drawing/2014/main" id="{00000000-0008-0000-0D00-0000C8700E00}"/>
            </a:ext>
          </a:extLst>
        </xdr:cNvPr>
        <xdr:cNvSpPr>
          <a:spLocks noChangeShapeType="1"/>
        </xdr:cNvSpPr>
      </xdr:nvSpPr>
      <xdr:spPr bwMode="auto">
        <a:xfrm>
          <a:off x="105060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4.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33445" name="Line 1">
          <a:extLst>
            <a:ext uri="{FF2B5EF4-FFF2-40B4-BE49-F238E27FC236}">
              <a16:creationId xmlns:a16="http://schemas.microsoft.com/office/drawing/2014/main" id="{00000000-0008-0000-0E00-0000453E0E00}"/>
            </a:ext>
          </a:extLst>
        </xdr:cNvPr>
        <xdr:cNvSpPr>
          <a:spLocks noChangeShapeType="1"/>
        </xdr:cNvSpPr>
      </xdr:nvSpPr>
      <xdr:spPr bwMode="auto">
        <a:xfrm>
          <a:off x="4267200" y="721995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33446" name="Line 2">
          <a:extLst>
            <a:ext uri="{FF2B5EF4-FFF2-40B4-BE49-F238E27FC236}">
              <a16:creationId xmlns:a16="http://schemas.microsoft.com/office/drawing/2014/main" id="{00000000-0008-0000-0E00-0000463E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33447" name="Line 3">
          <a:extLst>
            <a:ext uri="{FF2B5EF4-FFF2-40B4-BE49-F238E27FC236}">
              <a16:creationId xmlns:a16="http://schemas.microsoft.com/office/drawing/2014/main" id="{00000000-0008-0000-0E00-0000473E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33448" name="Line 4">
          <a:extLst>
            <a:ext uri="{FF2B5EF4-FFF2-40B4-BE49-F238E27FC236}">
              <a16:creationId xmlns:a16="http://schemas.microsoft.com/office/drawing/2014/main" id="{00000000-0008-0000-0E00-0000483E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33449" name="Line 5">
          <a:extLst>
            <a:ext uri="{FF2B5EF4-FFF2-40B4-BE49-F238E27FC236}">
              <a16:creationId xmlns:a16="http://schemas.microsoft.com/office/drawing/2014/main" id="{00000000-0008-0000-0E00-0000493E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33450" name="Line 6">
          <a:extLst>
            <a:ext uri="{FF2B5EF4-FFF2-40B4-BE49-F238E27FC236}">
              <a16:creationId xmlns:a16="http://schemas.microsoft.com/office/drawing/2014/main" id="{00000000-0008-0000-0E00-00004A3E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33451" name="Line 7">
          <a:extLst>
            <a:ext uri="{FF2B5EF4-FFF2-40B4-BE49-F238E27FC236}">
              <a16:creationId xmlns:a16="http://schemas.microsoft.com/office/drawing/2014/main" id="{00000000-0008-0000-0E00-00004B3E0E00}"/>
            </a:ext>
          </a:extLst>
        </xdr:cNvPr>
        <xdr:cNvSpPr>
          <a:spLocks noChangeShapeType="1"/>
        </xdr:cNvSpPr>
      </xdr:nvSpPr>
      <xdr:spPr bwMode="auto">
        <a:xfrm rot="-5400000">
          <a:off x="50625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33452" name="Line 8">
          <a:extLst>
            <a:ext uri="{FF2B5EF4-FFF2-40B4-BE49-F238E27FC236}">
              <a16:creationId xmlns:a16="http://schemas.microsoft.com/office/drawing/2014/main" id="{00000000-0008-0000-0E00-00004C3E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33453" name="Line 9">
          <a:extLst>
            <a:ext uri="{FF2B5EF4-FFF2-40B4-BE49-F238E27FC236}">
              <a16:creationId xmlns:a16="http://schemas.microsoft.com/office/drawing/2014/main" id="{00000000-0008-0000-0E00-00004D3E0E00}"/>
            </a:ext>
          </a:extLst>
        </xdr:cNvPr>
        <xdr:cNvSpPr>
          <a:spLocks noChangeShapeType="1"/>
        </xdr:cNvSpPr>
      </xdr:nvSpPr>
      <xdr:spPr bwMode="auto">
        <a:xfrm rot="-5400000">
          <a:off x="4972050" y="77438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3454" name="Line 16">
          <a:extLst>
            <a:ext uri="{FF2B5EF4-FFF2-40B4-BE49-F238E27FC236}">
              <a16:creationId xmlns:a16="http://schemas.microsoft.com/office/drawing/2014/main" id="{00000000-0008-0000-0E00-00004E3E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33455" name="Line 27">
          <a:extLst>
            <a:ext uri="{FF2B5EF4-FFF2-40B4-BE49-F238E27FC236}">
              <a16:creationId xmlns:a16="http://schemas.microsoft.com/office/drawing/2014/main" id="{00000000-0008-0000-0E00-00004F3E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33456" name="Line 28">
          <a:extLst>
            <a:ext uri="{FF2B5EF4-FFF2-40B4-BE49-F238E27FC236}">
              <a16:creationId xmlns:a16="http://schemas.microsoft.com/office/drawing/2014/main" id="{00000000-0008-0000-0E00-0000503E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33457" name="Line 29">
          <a:extLst>
            <a:ext uri="{FF2B5EF4-FFF2-40B4-BE49-F238E27FC236}">
              <a16:creationId xmlns:a16="http://schemas.microsoft.com/office/drawing/2014/main" id="{00000000-0008-0000-0E00-0000513E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3458" name="Line 85">
          <a:extLst>
            <a:ext uri="{FF2B5EF4-FFF2-40B4-BE49-F238E27FC236}">
              <a16:creationId xmlns:a16="http://schemas.microsoft.com/office/drawing/2014/main" id="{00000000-0008-0000-0E00-0000523E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3459" name="Line 116">
          <a:extLst>
            <a:ext uri="{FF2B5EF4-FFF2-40B4-BE49-F238E27FC236}">
              <a16:creationId xmlns:a16="http://schemas.microsoft.com/office/drawing/2014/main" id="{00000000-0008-0000-0E00-0000533E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3460" name="Line 147">
          <a:extLst>
            <a:ext uri="{FF2B5EF4-FFF2-40B4-BE49-F238E27FC236}">
              <a16:creationId xmlns:a16="http://schemas.microsoft.com/office/drawing/2014/main" id="{00000000-0008-0000-0E00-0000543E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3461" name="Line 178">
          <a:extLst>
            <a:ext uri="{FF2B5EF4-FFF2-40B4-BE49-F238E27FC236}">
              <a16:creationId xmlns:a16="http://schemas.microsoft.com/office/drawing/2014/main" id="{00000000-0008-0000-0E00-0000553E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33462" name="AutoShape 208">
          <a:extLst>
            <a:ext uri="{FF2B5EF4-FFF2-40B4-BE49-F238E27FC236}">
              <a16:creationId xmlns:a16="http://schemas.microsoft.com/office/drawing/2014/main" id="{00000000-0008-0000-0E00-0000563E0E00}"/>
            </a:ext>
          </a:extLst>
        </xdr:cNvPr>
        <xdr:cNvSpPr>
          <a:spLocks/>
        </xdr:cNvSpPr>
      </xdr:nvSpPr>
      <xdr:spPr bwMode="auto">
        <a:xfrm>
          <a:off x="7334250" y="843915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3463" name="Line 209">
          <a:extLst>
            <a:ext uri="{FF2B5EF4-FFF2-40B4-BE49-F238E27FC236}">
              <a16:creationId xmlns:a16="http://schemas.microsoft.com/office/drawing/2014/main" id="{00000000-0008-0000-0E00-0000573E0E00}"/>
            </a:ext>
          </a:extLst>
        </xdr:cNvPr>
        <xdr:cNvSpPr>
          <a:spLocks noChangeShapeType="1"/>
        </xdr:cNvSpPr>
      </xdr:nvSpPr>
      <xdr:spPr bwMode="auto">
        <a:xfrm flipH="1">
          <a:off x="7334250" y="877252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133350</xdr:rowOff>
    </xdr:from>
    <xdr:to>
      <xdr:col>44</xdr:col>
      <xdr:colOff>0</xdr:colOff>
      <xdr:row>17</xdr:row>
      <xdr:rowOff>133350</xdr:rowOff>
    </xdr:to>
    <xdr:sp macro="" textlink="">
      <xdr:nvSpPr>
        <xdr:cNvPr id="933464" name="AutoShape 211">
          <a:extLst>
            <a:ext uri="{FF2B5EF4-FFF2-40B4-BE49-F238E27FC236}">
              <a16:creationId xmlns:a16="http://schemas.microsoft.com/office/drawing/2014/main" id="{00000000-0008-0000-0E00-0000583E0E00}"/>
            </a:ext>
          </a:extLst>
        </xdr:cNvPr>
        <xdr:cNvSpPr>
          <a:spLocks/>
        </xdr:cNvSpPr>
      </xdr:nvSpPr>
      <xdr:spPr bwMode="auto">
        <a:xfrm>
          <a:off x="13211175" y="44386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133350</xdr:rowOff>
    </xdr:from>
    <xdr:to>
      <xdr:col>44</xdr:col>
      <xdr:colOff>0</xdr:colOff>
      <xdr:row>16</xdr:row>
      <xdr:rowOff>133350</xdr:rowOff>
    </xdr:to>
    <xdr:sp macro="" textlink="">
      <xdr:nvSpPr>
        <xdr:cNvPr id="933465" name="Line 212">
          <a:extLst>
            <a:ext uri="{FF2B5EF4-FFF2-40B4-BE49-F238E27FC236}">
              <a16:creationId xmlns:a16="http://schemas.microsoft.com/office/drawing/2014/main" id="{00000000-0008-0000-0E00-0000593E0E00}"/>
            </a:ext>
          </a:extLst>
        </xdr:cNvPr>
        <xdr:cNvSpPr>
          <a:spLocks noChangeShapeType="1"/>
        </xdr:cNvSpPr>
      </xdr:nvSpPr>
      <xdr:spPr bwMode="auto">
        <a:xfrm flipH="1">
          <a:off x="13211175" y="47529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276225</xdr:rowOff>
    </xdr:from>
    <xdr:to>
      <xdr:col>32</xdr:col>
      <xdr:colOff>114300</xdr:colOff>
      <xdr:row>16</xdr:row>
      <xdr:rowOff>276225</xdr:rowOff>
    </xdr:to>
    <xdr:sp macro="" textlink="">
      <xdr:nvSpPr>
        <xdr:cNvPr id="933466" name="Line 223">
          <a:extLst>
            <a:ext uri="{FF2B5EF4-FFF2-40B4-BE49-F238E27FC236}">
              <a16:creationId xmlns:a16="http://schemas.microsoft.com/office/drawing/2014/main" id="{00000000-0008-0000-0E00-00005A3E0E00}"/>
            </a:ext>
          </a:extLst>
        </xdr:cNvPr>
        <xdr:cNvSpPr>
          <a:spLocks noChangeShapeType="1"/>
        </xdr:cNvSpPr>
      </xdr:nvSpPr>
      <xdr:spPr bwMode="auto">
        <a:xfrm rot="-5400000">
          <a:off x="96297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238125</xdr:rowOff>
    </xdr:from>
    <xdr:to>
      <xdr:col>33</xdr:col>
      <xdr:colOff>0</xdr:colOff>
      <xdr:row>13</xdr:row>
      <xdr:rowOff>238125</xdr:rowOff>
    </xdr:to>
    <xdr:sp macro="" textlink="">
      <xdr:nvSpPr>
        <xdr:cNvPr id="933467" name="Line 221">
          <a:extLst>
            <a:ext uri="{FF2B5EF4-FFF2-40B4-BE49-F238E27FC236}">
              <a16:creationId xmlns:a16="http://schemas.microsoft.com/office/drawing/2014/main" id="{00000000-0008-0000-0E00-00005B3E0E00}"/>
            </a:ext>
          </a:extLst>
        </xdr:cNvPr>
        <xdr:cNvSpPr>
          <a:spLocks noChangeShapeType="1"/>
        </xdr:cNvSpPr>
      </xdr:nvSpPr>
      <xdr:spPr bwMode="auto">
        <a:xfrm rot="-5400000">
          <a:off x="97202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161925</xdr:rowOff>
    </xdr:from>
    <xdr:to>
      <xdr:col>4</xdr:col>
      <xdr:colOff>323850</xdr:colOff>
      <xdr:row>10</xdr:row>
      <xdr:rowOff>171450</xdr:rowOff>
    </xdr:to>
    <xdr:grpSp>
      <xdr:nvGrpSpPr>
        <xdr:cNvPr id="933468" name="グループ化 36">
          <a:extLst>
            <a:ext uri="{FF2B5EF4-FFF2-40B4-BE49-F238E27FC236}">
              <a16:creationId xmlns:a16="http://schemas.microsoft.com/office/drawing/2014/main" id="{00000000-0008-0000-0E00-00005C3E0E00}"/>
            </a:ext>
          </a:extLst>
        </xdr:cNvPr>
        <xdr:cNvGrpSpPr>
          <a:grpSpLocks/>
        </xdr:cNvGrpSpPr>
      </xdr:nvGrpSpPr>
      <xdr:grpSpPr bwMode="auto">
        <a:xfrm>
          <a:off x="1838325" y="2209800"/>
          <a:ext cx="657225" cy="638175"/>
          <a:chOff x="1447800" y="2202180"/>
          <a:chExt cx="586740" cy="632460"/>
        </a:xfrm>
      </xdr:grpSpPr>
      <xdr:cxnSp macro="">
        <xdr:nvCxnSpPr>
          <xdr:cNvPr id="196" name="直線コネクタ 195">
            <a:extLst>
              <a:ext uri="{FF2B5EF4-FFF2-40B4-BE49-F238E27FC236}">
                <a16:creationId xmlns:a16="http://schemas.microsoft.com/office/drawing/2014/main" id="{00000000-0008-0000-0E00-0000C4000000}"/>
              </a:ext>
            </a:extLst>
          </xdr:cNvPr>
          <xdr:cNvCxnSpPr/>
        </xdr:nvCxnSpPr>
        <xdr:spPr bwMode="auto">
          <a:xfrm>
            <a:off x="1447800" y="283464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E00-0000C5000000}"/>
              </a:ext>
            </a:extLst>
          </xdr:cNvPr>
          <xdr:cNvCxnSpPr/>
        </xdr:nvCxnSpPr>
        <xdr:spPr bwMode="auto">
          <a:xfrm rot="5400000" flipH="1" flipV="1">
            <a:off x="1403681" y="251841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E00-0000C6000000}"/>
              </a:ext>
            </a:extLst>
          </xdr:cNvPr>
          <xdr:cNvCxnSpPr/>
        </xdr:nvCxnSpPr>
        <xdr:spPr bwMode="auto">
          <a:xfrm>
            <a:off x="1711408" y="221162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85725</xdr:rowOff>
    </xdr:from>
    <xdr:to>
      <xdr:col>5</xdr:col>
      <xdr:colOff>0</xdr:colOff>
      <xdr:row>8</xdr:row>
      <xdr:rowOff>85725</xdr:rowOff>
    </xdr:to>
    <xdr:sp macro="" textlink="">
      <xdr:nvSpPr>
        <xdr:cNvPr id="933469" name="Line 5">
          <a:extLst>
            <a:ext uri="{FF2B5EF4-FFF2-40B4-BE49-F238E27FC236}">
              <a16:creationId xmlns:a16="http://schemas.microsoft.com/office/drawing/2014/main" id="{00000000-0008-0000-0E00-00005D3E0E00}"/>
            </a:ext>
          </a:extLst>
        </xdr:cNvPr>
        <xdr:cNvSpPr>
          <a:spLocks noChangeShapeType="1"/>
        </xdr:cNvSpPr>
      </xdr:nvSpPr>
      <xdr:spPr bwMode="auto">
        <a:xfrm rot="-5400000">
          <a:off x="2333625" y="196215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95250</xdr:rowOff>
    </xdr:from>
    <xdr:to>
      <xdr:col>5</xdr:col>
      <xdr:colOff>0</xdr:colOff>
      <xdr:row>10</xdr:row>
      <xdr:rowOff>95250</xdr:rowOff>
    </xdr:to>
    <xdr:sp macro="" textlink="">
      <xdr:nvSpPr>
        <xdr:cNvPr id="933470" name="Line 5">
          <a:extLst>
            <a:ext uri="{FF2B5EF4-FFF2-40B4-BE49-F238E27FC236}">
              <a16:creationId xmlns:a16="http://schemas.microsoft.com/office/drawing/2014/main" id="{00000000-0008-0000-0E00-00005E3E0E00}"/>
            </a:ext>
          </a:extLst>
        </xdr:cNvPr>
        <xdr:cNvSpPr>
          <a:spLocks noChangeShapeType="1"/>
        </xdr:cNvSpPr>
      </xdr:nvSpPr>
      <xdr:spPr bwMode="auto">
        <a:xfrm rot="-5400000">
          <a:off x="2333625" y="260032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114300</xdr:colOff>
      <xdr:row>16</xdr:row>
      <xdr:rowOff>266700</xdr:rowOff>
    </xdr:from>
    <xdr:to>
      <xdr:col>23</xdr:col>
      <xdr:colOff>142875</xdr:colOff>
      <xdr:row>16</xdr:row>
      <xdr:rowOff>266700</xdr:rowOff>
    </xdr:to>
    <xdr:sp macro="" textlink="">
      <xdr:nvSpPr>
        <xdr:cNvPr id="933471" name="Line 223">
          <a:extLst>
            <a:ext uri="{FF2B5EF4-FFF2-40B4-BE49-F238E27FC236}">
              <a16:creationId xmlns:a16="http://schemas.microsoft.com/office/drawing/2014/main" id="{00000000-0008-0000-0E00-00005F3E0E00}"/>
            </a:ext>
          </a:extLst>
        </xdr:cNvPr>
        <xdr:cNvSpPr>
          <a:spLocks noChangeShapeType="1"/>
        </xdr:cNvSpPr>
      </xdr:nvSpPr>
      <xdr:spPr bwMode="auto">
        <a:xfrm rot="-5400000">
          <a:off x="7367588" y="4776787"/>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33472" name="Line 1">
          <a:extLst>
            <a:ext uri="{FF2B5EF4-FFF2-40B4-BE49-F238E27FC236}">
              <a16:creationId xmlns:a16="http://schemas.microsoft.com/office/drawing/2014/main" id="{00000000-0008-0000-0E00-0000603E0E00}"/>
            </a:ext>
          </a:extLst>
        </xdr:cNvPr>
        <xdr:cNvSpPr>
          <a:spLocks noChangeShapeType="1"/>
        </xdr:cNvSpPr>
      </xdr:nvSpPr>
      <xdr:spPr bwMode="auto">
        <a:xfrm rot="-5400000">
          <a:off x="8034338" y="759618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33473" name="Line 1">
          <a:extLst>
            <a:ext uri="{FF2B5EF4-FFF2-40B4-BE49-F238E27FC236}">
              <a16:creationId xmlns:a16="http://schemas.microsoft.com/office/drawing/2014/main" id="{00000000-0008-0000-0E00-0000613E0E00}"/>
            </a:ext>
          </a:extLst>
        </xdr:cNvPr>
        <xdr:cNvSpPr>
          <a:spLocks noChangeShapeType="1"/>
        </xdr:cNvSpPr>
      </xdr:nvSpPr>
      <xdr:spPr bwMode="auto">
        <a:xfrm>
          <a:off x="105060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5.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34464" name="Line 1">
          <a:extLst>
            <a:ext uri="{FF2B5EF4-FFF2-40B4-BE49-F238E27FC236}">
              <a16:creationId xmlns:a16="http://schemas.microsoft.com/office/drawing/2014/main" id="{00000000-0008-0000-0F00-000040420E00}"/>
            </a:ext>
          </a:extLst>
        </xdr:cNvPr>
        <xdr:cNvSpPr>
          <a:spLocks noChangeShapeType="1"/>
        </xdr:cNvSpPr>
      </xdr:nvSpPr>
      <xdr:spPr bwMode="auto">
        <a:xfrm>
          <a:off x="4267200" y="721995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34465" name="Line 2">
          <a:extLst>
            <a:ext uri="{FF2B5EF4-FFF2-40B4-BE49-F238E27FC236}">
              <a16:creationId xmlns:a16="http://schemas.microsoft.com/office/drawing/2014/main" id="{00000000-0008-0000-0F00-00004142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34466" name="Line 3">
          <a:extLst>
            <a:ext uri="{FF2B5EF4-FFF2-40B4-BE49-F238E27FC236}">
              <a16:creationId xmlns:a16="http://schemas.microsoft.com/office/drawing/2014/main" id="{00000000-0008-0000-0F00-00004242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34467" name="Line 4">
          <a:extLst>
            <a:ext uri="{FF2B5EF4-FFF2-40B4-BE49-F238E27FC236}">
              <a16:creationId xmlns:a16="http://schemas.microsoft.com/office/drawing/2014/main" id="{00000000-0008-0000-0F00-00004342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34468" name="Line 5">
          <a:extLst>
            <a:ext uri="{FF2B5EF4-FFF2-40B4-BE49-F238E27FC236}">
              <a16:creationId xmlns:a16="http://schemas.microsoft.com/office/drawing/2014/main" id="{00000000-0008-0000-0F00-00004442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34469" name="Line 6">
          <a:extLst>
            <a:ext uri="{FF2B5EF4-FFF2-40B4-BE49-F238E27FC236}">
              <a16:creationId xmlns:a16="http://schemas.microsoft.com/office/drawing/2014/main" id="{00000000-0008-0000-0F00-00004542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34470" name="Line 7">
          <a:extLst>
            <a:ext uri="{FF2B5EF4-FFF2-40B4-BE49-F238E27FC236}">
              <a16:creationId xmlns:a16="http://schemas.microsoft.com/office/drawing/2014/main" id="{00000000-0008-0000-0F00-000046420E00}"/>
            </a:ext>
          </a:extLst>
        </xdr:cNvPr>
        <xdr:cNvSpPr>
          <a:spLocks noChangeShapeType="1"/>
        </xdr:cNvSpPr>
      </xdr:nvSpPr>
      <xdr:spPr bwMode="auto">
        <a:xfrm rot="-5400000">
          <a:off x="50625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34471" name="Line 8">
          <a:extLst>
            <a:ext uri="{FF2B5EF4-FFF2-40B4-BE49-F238E27FC236}">
              <a16:creationId xmlns:a16="http://schemas.microsoft.com/office/drawing/2014/main" id="{00000000-0008-0000-0F00-00004742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34472" name="Line 9">
          <a:extLst>
            <a:ext uri="{FF2B5EF4-FFF2-40B4-BE49-F238E27FC236}">
              <a16:creationId xmlns:a16="http://schemas.microsoft.com/office/drawing/2014/main" id="{00000000-0008-0000-0F00-000048420E00}"/>
            </a:ext>
          </a:extLst>
        </xdr:cNvPr>
        <xdr:cNvSpPr>
          <a:spLocks noChangeShapeType="1"/>
        </xdr:cNvSpPr>
      </xdr:nvSpPr>
      <xdr:spPr bwMode="auto">
        <a:xfrm rot="-5400000">
          <a:off x="4972050" y="77438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4473" name="Line 16">
          <a:extLst>
            <a:ext uri="{FF2B5EF4-FFF2-40B4-BE49-F238E27FC236}">
              <a16:creationId xmlns:a16="http://schemas.microsoft.com/office/drawing/2014/main" id="{00000000-0008-0000-0F00-00004942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34474" name="Line 27">
          <a:extLst>
            <a:ext uri="{FF2B5EF4-FFF2-40B4-BE49-F238E27FC236}">
              <a16:creationId xmlns:a16="http://schemas.microsoft.com/office/drawing/2014/main" id="{00000000-0008-0000-0F00-00004A42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34475" name="Line 28">
          <a:extLst>
            <a:ext uri="{FF2B5EF4-FFF2-40B4-BE49-F238E27FC236}">
              <a16:creationId xmlns:a16="http://schemas.microsoft.com/office/drawing/2014/main" id="{00000000-0008-0000-0F00-00004B42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34476" name="Line 29">
          <a:extLst>
            <a:ext uri="{FF2B5EF4-FFF2-40B4-BE49-F238E27FC236}">
              <a16:creationId xmlns:a16="http://schemas.microsoft.com/office/drawing/2014/main" id="{00000000-0008-0000-0F00-00004C42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4477" name="Line 85">
          <a:extLst>
            <a:ext uri="{FF2B5EF4-FFF2-40B4-BE49-F238E27FC236}">
              <a16:creationId xmlns:a16="http://schemas.microsoft.com/office/drawing/2014/main" id="{00000000-0008-0000-0F00-00004D42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4478" name="Line 116">
          <a:extLst>
            <a:ext uri="{FF2B5EF4-FFF2-40B4-BE49-F238E27FC236}">
              <a16:creationId xmlns:a16="http://schemas.microsoft.com/office/drawing/2014/main" id="{00000000-0008-0000-0F00-00004E42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4479" name="Line 147">
          <a:extLst>
            <a:ext uri="{FF2B5EF4-FFF2-40B4-BE49-F238E27FC236}">
              <a16:creationId xmlns:a16="http://schemas.microsoft.com/office/drawing/2014/main" id="{00000000-0008-0000-0F00-00004F42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4480" name="Line 178">
          <a:extLst>
            <a:ext uri="{FF2B5EF4-FFF2-40B4-BE49-F238E27FC236}">
              <a16:creationId xmlns:a16="http://schemas.microsoft.com/office/drawing/2014/main" id="{00000000-0008-0000-0F00-00005042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34481" name="AutoShape 208">
          <a:extLst>
            <a:ext uri="{FF2B5EF4-FFF2-40B4-BE49-F238E27FC236}">
              <a16:creationId xmlns:a16="http://schemas.microsoft.com/office/drawing/2014/main" id="{00000000-0008-0000-0F00-000051420E00}"/>
            </a:ext>
          </a:extLst>
        </xdr:cNvPr>
        <xdr:cNvSpPr>
          <a:spLocks/>
        </xdr:cNvSpPr>
      </xdr:nvSpPr>
      <xdr:spPr bwMode="auto">
        <a:xfrm>
          <a:off x="7334250" y="843915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4482" name="Line 209">
          <a:extLst>
            <a:ext uri="{FF2B5EF4-FFF2-40B4-BE49-F238E27FC236}">
              <a16:creationId xmlns:a16="http://schemas.microsoft.com/office/drawing/2014/main" id="{00000000-0008-0000-0F00-000052420E00}"/>
            </a:ext>
          </a:extLst>
        </xdr:cNvPr>
        <xdr:cNvSpPr>
          <a:spLocks noChangeShapeType="1"/>
        </xdr:cNvSpPr>
      </xdr:nvSpPr>
      <xdr:spPr bwMode="auto">
        <a:xfrm flipH="1">
          <a:off x="7334250" y="877252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152400</xdr:rowOff>
    </xdr:from>
    <xdr:to>
      <xdr:col>44</xdr:col>
      <xdr:colOff>0</xdr:colOff>
      <xdr:row>17</xdr:row>
      <xdr:rowOff>142875</xdr:rowOff>
    </xdr:to>
    <xdr:sp macro="" textlink="">
      <xdr:nvSpPr>
        <xdr:cNvPr id="934483" name="AutoShape 211">
          <a:extLst>
            <a:ext uri="{FF2B5EF4-FFF2-40B4-BE49-F238E27FC236}">
              <a16:creationId xmlns:a16="http://schemas.microsoft.com/office/drawing/2014/main" id="{00000000-0008-0000-0F00-000053420E00}"/>
            </a:ext>
          </a:extLst>
        </xdr:cNvPr>
        <xdr:cNvSpPr>
          <a:spLocks/>
        </xdr:cNvSpPr>
      </xdr:nvSpPr>
      <xdr:spPr bwMode="auto">
        <a:xfrm>
          <a:off x="13211175" y="445770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171450</xdr:rowOff>
    </xdr:from>
    <xdr:to>
      <xdr:col>44</xdr:col>
      <xdr:colOff>0</xdr:colOff>
      <xdr:row>16</xdr:row>
      <xdr:rowOff>171450</xdr:rowOff>
    </xdr:to>
    <xdr:sp macro="" textlink="">
      <xdr:nvSpPr>
        <xdr:cNvPr id="934484" name="Line 212">
          <a:extLst>
            <a:ext uri="{FF2B5EF4-FFF2-40B4-BE49-F238E27FC236}">
              <a16:creationId xmlns:a16="http://schemas.microsoft.com/office/drawing/2014/main" id="{00000000-0008-0000-0F00-000054420E00}"/>
            </a:ext>
          </a:extLst>
        </xdr:cNvPr>
        <xdr:cNvSpPr>
          <a:spLocks noChangeShapeType="1"/>
        </xdr:cNvSpPr>
      </xdr:nvSpPr>
      <xdr:spPr bwMode="auto">
        <a:xfrm flipH="1">
          <a:off x="13211175" y="47910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285750</xdr:rowOff>
    </xdr:from>
    <xdr:to>
      <xdr:col>32</xdr:col>
      <xdr:colOff>114300</xdr:colOff>
      <xdr:row>16</xdr:row>
      <xdr:rowOff>285750</xdr:rowOff>
    </xdr:to>
    <xdr:sp macro="" textlink="">
      <xdr:nvSpPr>
        <xdr:cNvPr id="934485" name="Line 223">
          <a:extLst>
            <a:ext uri="{FF2B5EF4-FFF2-40B4-BE49-F238E27FC236}">
              <a16:creationId xmlns:a16="http://schemas.microsoft.com/office/drawing/2014/main" id="{00000000-0008-0000-0F00-000055420E00}"/>
            </a:ext>
          </a:extLst>
        </xdr:cNvPr>
        <xdr:cNvSpPr>
          <a:spLocks noChangeShapeType="1"/>
        </xdr:cNvSpPr>
      </xdr:nvSpPr>
      <xdr:spPr bwMode="auto">
        <a:xfrm rot="-5400000">
          <a:off x="9629775" y="47910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228600</xdr:rowOff>
    </xdr:from>
    <xdr:to>
      <xdr:col>33</xdr:col>
      <xdr:colOff>0</xdr:colOff>
      <xdr:row>13</xdr:row>
      <xdr:rowOff>228600</xdr:rowOff>
    </xdr:to>
    <xdr:sp macro="" textlink="">
      <xdr:nvSpPr>
        <xdr:cNvPr id="934486" name="Line 221">
          <a:extLst>
            <a:ext uri="{FF2B5EF4-FFF2-40B4-BE49-F238E27FC236}">
              <a16:creationId xmlns:a16="http://schemas.microsoft.com/office/drawing/2014/main" id="{00000000-0008-0000-0F00-000056420E00}"/>
            </a:ext>
          </a:extLst>
        </xdr:cNvPr>
        <xdr:cNvSpPr>
          <a:spLocks noChangeShapeType="1"/>
        </xdr:cNvSpPr>
      </xdr:nvSpPr>
      <xdr:spPr bwMode="auto">
        <a:xfrm rot="-5400000">
          <a:off x="9720263" y="37861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323850</xdr:colOff>
      <xdr:row>10</xdr:row>
      <xdr:rowOff>161925</xdr:rowOff>
    </xdr:to>
    <xdr:grpSp>
      <xdr:nvGrpSpPr>
        <xdr:cNvPr id="934487" name="グループ化 36">
          <a:extLst>
            <a:ext uri="{FF2B5EF4-FFF2-40B4-BE49-F238E27FC236}">
              <a16:creationId xmlns:a16="http://schemas.microsoft.com/office/drawing/2014/main" id="{00000000-0008-0000-0F00-000057420E00}"/>
            </a:ext>
          </a:extLst>
        </xdr:cNvPr>
        <xdr:cNvGrpSpPr>
          <a:grpSpLocks/>
        </xdr:cNvGrpSpPr>
      </xdr:nvGrpSpPr>
      <xdr:grpSpPr bwMode="auto">
        <a:xfrm>
          <a:off x="1838325" y="2200275"/>
          <a:ext cx="657225" cy="638175"/>
          <a:chOff x="1447800" y="2194560"/>
          <a:chExt cx="586740" cy="632460"/>
        </a:xfrm>
      </xdr:grpSpPr>
      <xdr:cxnSp macro="">
        <xdr:nvCxnSpPr>
          <xdr:cNvPr id="196" name="直線コネクタ 195">
            <a:extLst>
              <a:ext uri="{FF2B5EF4-FFF2-40B4-BE49-F238E27FC236}">
                <a16:creationId xmlns:a16="http://schemas.microsoft.com/office/drawing/2014/main" id="{00000000-0008-0000-0F00-0000C4000000}"/>
              </a:ext>
            </a:extLst>
          </xdr:cNvPr>
          <xdr:cNvCxnSpPr/>
        </xdr:nvCxnSpPr>
        <xdr:spPr bwMode="auto">
          <a:xfrm>
            <a:off x="1447800" y="282702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F00-0000C5000000}"/>
              </a:ext>
            </a:extLst>
          </xdr:cNvPr>
          <xdr:cNvCxnSpPr/>
        </xdr:nvCxnSpPr>
        <xdr:spPr bwMode="auto">
          <a:xfrm rot="5400000" flipH="1" flipV="1">
            <a:off x="1403681"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F00-0000C6000000}"/>
              </a:ext>
            </a:extLst>
          </xdr:cNvPr>
          <xdr:cNvCxnSpPr/>
        </xdr:nvCxnSpPr>
        <xdr:spPr bwMode="auto">
          <a:xfrm>
            <a:off x="1711408" y="220400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76200</xdr:rowOff>
    </xdr:from>
    <xdr:to>
      <xdr:col>5</xdr:col>
      <xdr:colOff>0</xdr:colOff>
      <xdr:row>8</xdr:row>
      <xdr:rowOff>76200</xdr:rowOff>
    </xdr:to>
    <xdr:sp macro="" textlink="">
      <xdr:nvSpPr>
        <xdr:cNvPr id="934488" name="Line 5">
          <a:extLst>
            <a:ext uri="{FF2B5EF4-FFF2-40B4-BE49-F238E27FC236}">
              <a16:creationId xmlns:a16="http://schemas.microsoft.com/office/drawing/2014/main" id="{00000000-0008-0000-0F00-000058420E00}"/>
            </a:ext>
          </a:extLst>
        </xdr:cNvPr>
        <xdr:cNvSpPr>
          <a:spLocks noChangeShapeType="1"/>
        </xdr:cNvSpPr>
      </xdr:nvSpPr>
      <xdr:spPr bwMode="auto">
        <a:xfrm rot="-5400000">
          <a:off x="2333625" y="195262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85725</xdr:rowOff>
    </xdr:from>
    <xdr:to>
      <xdr:col>5</xdr:col>
      <xdr:colOff>0</xdr:colOff>
      <xdr:row>10</xdr:row>
      <xdr:rowOff>85725</xdr:rowOff>
    </xdr:to>
    <xdr:sp macro="" textlink="">
      <xdr:nvSpPr>
        <xdr:cNvPr id="934489" name="Line 5">
          <a:extLst>
            <a:ext uri="{FF2B5EF4-FFF2-40B4-BE49-F238E27FC236}">
              <a16:creationId xmlns:a16="http://schemas.microsoft.com/office/drawing/2014/main" id="{00000000-0008-0000-0F00-000059420E00}"/>
            </a:ext>
          </a:extLst>
        </xdr:cNvPr>
        <xdr:cNvSpPr>
          <a:spLocks noChangeShapeType="1"/>
        </xdr:cNvSpPr>
      </xdr:nvSpPr>
      <xdr:spPr bwMode="auto">
        <a:xfrm rot="-5400000">
          <a:off x="2333625" y="259080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104775</xdr:colOff>
      <xdr:row>16</xdr:row>
      <xdr:rowOff>276225</xdr:rowOff>
    </xdr:from>
    <xdr:to>
      <xdr:col>23</xdr:col>
      <xdr:colOff>142875</xdr:colOff>
      <xdr:row>16</xdr:row>
      <xdr:rowOff>276225</xdr:rowOff>
    </xdr:to>
    <xdr:sp macro="" textlink="">
      <xdr:nvSpPr>
        <xdr:cNvPr id="934490" name="Line 223">
          <a:extLst>
            <a:ext uri="{FF2B5EF4-FFF2-40B4-BE49-F238E27FC236}">
              <a16:creationId xmlns:a16="http://schemas.microsoft.com/office/drawing/2014/main" id="{00000000-0008-0000-0F00-00005A420E00}"/>
            </a:ext>
          </a:extLst>
        </xdr:cNvPr>
        <xdr:cNvSpPr>
          <a:spLocks noChangeShapeType="1"/>
        </xdr:cNvSpPr>
      </xdr:nvSpPr>
      <xdr:spPr bwMode="auto">
        <a:xfrm rot="-5400000">
          <a:off x="736282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34491" name="Line 1">
          <a:extLst>
            <a:ext uri="{FF2B5EF4-FFF2-40B4-BE49-F238E27FC236}">
              <a16:creationId xmlns:a16="http://schemas.microsoft.com/office/drawing/2014/main" id="{00000000-0008-0000-0F00-00005B420E00}"/>
            </a:ext>
          </a:extLst>
        </xdr:cNvPr>
        <xdr:cNvSpPr>
          <a:spLocks noChangeShapeType="1"/>
        </xdr:cNvSpPr>
      </xdr:nvSpPr>
      <xdr:spPr bwMode="auto">
        <a:xfrm rot="-5400000">
          <a:off x="8034338" y="759618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34492" name="Line 1">
          <a:extLst>
            <a:ext uri="{FF2B5EF4-FFF2-40B4-BE49-F238E27FC236}">
              <a16:creationId xmlns:a16="http://schemas.microsoft.com/office/drawing/2014/main" id="{00000000-0008-0000-0F00-00005C420E00}"/>
            </a:ext>
          </a:extLst>
        </xdr:cNvPr>
        <xdr:cNvSpPr>
          <a:spLocks noChangeShapeType="1"/>
        </xdr:cNvSpPr>
      </xdr:nvSpPr>
      <xdr:spPr bwMode="auto">
        <a:xfrm>
          <a:off x="105060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6.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37485" name="Line 1">
          <a:extLst>
            <a:ext uri="{FF2B5EF4-FFF2-40B4-BE49-F238E27FC236}">
              <a16:creationId xmlns:a16="http://schemas.microsoft.com/office/drawing/2014/main" id="{00000000-0008-0000-1000-00000D4E0E00}"/>
            </a:ext>
          </a:extLst>
        </xdr:cNvPr>
        <xdr:cNvSpPr>
          <a:spLocks noChangeShapeType="1"/>
        </xdr:cNvSpPr>
      </xdr:nvSpPr>
      <xdr:spPr bwMode="auto">
        <a:xfrm>
          <a:off x="4267200" y="721995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37486" name="Line 2">
          <a:extLst>
            <a:ext uri="{FF2B5EF4-FFF2-40B4-BE49-F238E27FC236}">
              <a16:creationId xmlns:a16="http://schemas.microsoft.com/office/drawing/2014/main" id="{00000000-0008-0000-1000-00000E4E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37487" name="Line 3">
          <a:extLst>
            <a:ext uri="{FF2B5EF4-FFF2-40B4-BE49-F238E27FC236}">
              <a16:creationId xmlns:a16="http://schemas.microsoft.com/office/drawing/2014/main" id="{00000000-0008-0000-1000-00000F4E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37488" name="Line 4">
          <a:extLst>
            <a:ext uri="{FF2B5EF4-FFF2-40B4-BE49-F238E27FC236}">
              <a16:creationId xmlns:a16="http://schemas.microsoft.com/office/drawing/2014/main" id="{00000000-0008-0000-1000-0000104E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37489" name="Line 5">
          <a:extLst>
            <a:ext uri="{FF2B5EF4-FFF2-40B4-BE49-F238E27FC236}">
              <a16:creationId xmlns:a16="http://schemas.microsoft.com/office/drawing/2014/main" id="{00000000-0008-0000-1000-0000114E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37490" name="Line 6">
          <a:extLst>
            <a:ext uri="{FF2B5EF4-FFF2-40B4-BE49-F238E27FC236}">
              <a16:creationId xmlns:a16="http://schemas.microsoft.com/office/drawing/2014/main" id="{00000000-0008-0000-1000-0000124E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37491" name="Line 7">
          <a:extLst>
            <a:ext uri="{FF2B5EF4-FFF2-40B4-BE49-F238E27FC236}">
              <a16:creationId xmlns:a16="http://schemas.microsoft.com/office/drawing/2014/main" id="{00000000-0008-0000-1000-0000134E0E00}"/>
            </a:ext>
          </a:extLst>
        </xdr:cNvPr>
        <xdr:cNvSpPr>
          <a:spLocks noChangeShapeType="1"/>
        </xdr:cNvSpPr>
      </xdr:nvSpPr>
      <xdr:spPr bwMode="auto">
        <a:xfrm rot="-5400000">
          <a:off x="50625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37492" name="Line 8">
          <a:extLst>
            <a:ext uri="{FF2B5EF4-FFF2-40B4-BE49-F238E27FC236}">
              <a16:creationId xmlns:a16="http://schemas.microsoft.com/office/drawing/2014/main" id="{00000000-0008-0000-1000-0000144E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37493" name="Line 9">
          <a:extLst>
            <a:ext uri="{FF2B5EF4-FFF2-40B4-BE49-F238E27FC236}">
              <a16:creationId xmlns:a16="http://schemas.microsoft.com/office/drawing/2014/main" id="{00000000-0008-0000-1000-0000154E0E00}"/>
            </a:ext>
          </a:extLst>
        </xdr:cNvPr>
        <xdr:cNvSpPr>
          <a:spLocks noChangeShapeType="1"/>
        </xdr:cNvSpPr>
      </xdr:nvSpPr>
      <xdr:spPr bwMode="auto">
        <a:xfrm rot="-5400000">
          <a:off x="4972050" y="77438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7494" name="Line 16">
          <a:extLst>
            <a:ext uri="{FF2B5EF4-FFF2-40B4-BE49-F238E27FC236}">
              <a16:creationId xmlns:a16="http://schemas.microsoft.com/office/drawing/2014/main" id="{00000000-0008-0000-1000-0000164E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37495" name="Line 27">
          <a:extLst>
            <a:ext uri="{FF2B5EF4-FFF2-40B4-BE49-F238E27FC236}">
              <a16:creationId xmlns:a16="http://schemas.microsoft.com/office/drawing/2014/main" id="{00000000-0008-0000-1000-0000174E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37496" name="Line 28">
          <a:extLst>
            <a:ext uri="{FF2B5EF4-FFF2-40B4-BE49-F238E27FC236}">
              <a16:creationId xmlns:a16="http://schemas.microsoft.com/office/drawing/2014/main" id="{00000000-0008-0000-1000-0000184E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37497" name="Line 29">
          <a:extLst>
            <a:ext uri="{FF2B5EF4-FFF2-40B4-BE49-F238E27FC236}">
              <a16:creationId xmlns:a16="http://schemas.microsoft.com/office/drawing/2014/main" id="{00000000-0008-0000-1000-0000194E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7498" name="Line 85">
          <a:extLst>
            <a:ext uri="{FF2B5EF4-FFF2-40B4-BE49-F238E27FC236}">
              <a16:creationId xmlns:a16="http://schemas.microsoft.com/office/drawing/2014/main" id="{00000000-0008-0000-1000-00001A4E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7499" name="Line 116">
          <a:extLst>
            <a:ext uri="{FF2B5EF4-FFF2-40B4-BE49-F238E27FC236}">
              <a16:creationId xmlns:a16="http://schemas.microsoft.com/office/drawing/2014/main" id="{00000000-0008-0000-1000-00001B4E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7500" name="Line 147">
          <a:extLst>
            <a:ext uri="{FF2B5EF4-FFF2-40B4-BE49-F238E27FC236}">
              <a16:creationId xmlns:a16="http://schemas.microsoft.com/office/drawing/2014/main" id="{00000000-0008-0000-1000-00001C4E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7501" name="Line 178">
          <a:extLst>
            <a:ext uri="{FF2B5EF4-FFF2-40B4-BE49-F238E27FC236}">
              <a16:creationId xmlns:a16="http://schemas.microsoft.com/office/drawing/2014/main" id="{00000000-0008-0000-1000-00001D4E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37502" name="AutoShape 208">
          <a:extLst>
            <a:ext uri="{FF2B5EF4-FFF2-40B4-BE49-F238E27FC236}">
              <a16:creationId xmlns:a16="http://schemas.microsoft.com/office/drawing/2014/main" id="{00000000-0008-0000-1000-00001E4E0E00}"/>
            </a:ext>
          </a:extLst>
        </xdr:cNvPr>
        <xdr:cNvSpPr>
          <a:spLocks/>
        </xdr:cNvSpPr>
      </xdr:nvSpPr>
      <xdr:spPr bwMode="auto">
        <a:xfrm>
          <a:off x="7334250" y="843915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7503" name="Line 209">
          <a:extLst>
            <a:ext uri="{FF2B5EF4-FFF2-40B4-BE49-F238E27FC236}">
              <a16:creationId xmlns:a16="http://schemas.microsoft.com/office/drawing/2014/main" id="{00000000-0008-0000-1000-00001F4E0E00}"/>
            </a:ext>
          </a:extLst>
        </xdr:cNvPr>
        <xdr:cNvSpPr>
          <a:spLocks noChangeShapeType="1"/>
        </xdr:cNvSpPr>
      </xdr:nvSpPr>
      <xdr:spPr bwMode="auto">
        <a:xfrm flipH="1">
          <a:off x="7334250" y="877252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133350</xdr:rowOff>
    </xdr:from>
    <xdr:to>
      <xdr:col>44</xdr:col>
      <xdr:colOff>0</xdr:colOff>
      <xdr:row>17</xdr:row>
      <xdr:rowOff>133350</xdr:rowOff>
    </xdr:to>
    <xdr:sp macro="" textlink="">
      <xdr:nvSpPr>
        <xdr:cNvPr id="937504" name="AutoShape 211">
          <a:extLst>
            <a:ext uri="{FF2B5EF4-FFF2-40B4-BE49-F238E27FC236}">
              <a16:creationId xmlns:a16="http://schemas.microsoft.com/office/drawing/2014/main" id="{00000000-0008-0000-1000-0000204E0E00}"/>
            </a:ext>
          </a:extLst>
        </xdr:cNvPr>
        <xdr:cNvSpPr>
          <a:spLocks/>
        </xdr:cNvSpPr>
      </xdr:nvSpPr>
      <xdr:spPr bwMode="auto">
        <a:xfrm>
          <a:off x="13211175" y="44386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171450</xdr:rowOff>
    </xdr:from>
    <xdr:to>
      <xdr:col>44</xdr:col>
      <xdr:colOff>0</xdr:colOff>
      <xdr:row>16</xdr:row>
      <xdr:rowOff>171450</xdr:rowOff>
    </xdr:to>
    <xdr:sp macro="" textlink="">
      <xdr:nvSpPr>
        <xdr:cNvPr id="937505" name="Line 212">
          <a:extLst>
            <a:ext uri="{FF2B5EF4-FFF2-40B4-BE49-F238E27FC236}">
              <a16:creationId xmlns:a16="http://schemas.microsoft.com/office/drawing/2014/main" id="{00000000-0008-0000-1000-0000214E0E00}"/>
            </a:ext>
          </a:extLst>
        </xdr:cNvPr>
        <xdr:cNvSpPr>
          <a:spLocks noChangeShapeType="1"/>
        </xdr:cNvSpPr>
      </xdr:nvSpPr>
      <xdr:spPr bwMode="auto">
        <a:xfrm flipH="1">
          <a:off x="13211175" y="47910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266700</xdr:rowOff>
    </xdr:from>
    <xdr:to>
      <xdr:col>32</xdr:col>
      <xdr:colOff>114300</xdr:colOff>
      <xdr:row>16</xdr:row>
      <xdr:rowOff>266700</xdr:rowOff>
    </xdr:to>
    <xdr:sp macro="" textlink="">
      <xdr:nvSpPr>
        <xdr:cNvPr id="937506" name="Line 223">
          <a:extLst>
            <a:ext uri="{FF2B5EF4-FFF2-40B4-BE49-F238E27FC236}">
              <a16:creationId xmlns:a16="http://schemas.microsoft.com/office/drawing/2014/main" id="{00000000-0008-0000-1000-0000224E0E00}"/>
            </a:ext>
          </a:extLst>
        </xdr:cNvPr>
        <xdr:cNvSpPr>
          <a:spLocks noChangeShapeType="1"/>
        </xdr:cNvSpPr>
      </xdr:nvSpPr>
      <xdr:spPr bwMode="auto">
        <a:xfrm rot="-5400000">
          <a:off x="96297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228600</xdr:rowOff>
    </xdr:from>
    <xdr:to>
      <xdr:col>33</xdr:col>
      <xdr:colOff>0</xdr:colOff>
      <xdr:row>13</xdr:row>
      <xdr:rowOff>228600</xdr:rowOff>
    </xdr:to>
    <xdr:sp macro="" textlink="">
      <xdr:nvSpPr>
        <xdr:cNvPr id="937507" name="Line 221">
          <a:extLst>
            <a:ext uri="{FF2B5EF4-FFF2-40B4-BE49-F238E27FC236}">
              <a16:creationId xmlns:a16="http://schemas.microsoft.com/office/drawing/2014/main" id="{00000000-0008-0000-1000-0000234E0E00}"/>
            </a:ext>
          </a:extLst>
        </xdr:cNvPr>
        <xdr:cNvSpPr>
          <a:spLocks noChangeShapeType="1"/>
        </xdr:cNvSpPr>
      </xdr:nvSpPr>
      <xdr:spPr bwMode="auto">
        <a:xfrm rot="-5400000">
          <a:off x="9720263" y="37861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323850</xdr:colOff>
      <xdr:row>10</xdr:row>
      <xdr:rowOff>161925</xdr:rowOff>
    </xdr:to>
    <xdr:grpSp>
      <xdr:nvGrpSpPr>
        <xdr:cNvPr id="937508" name="グループ化 46">
          <a:extLst>
            <a:ext uri="{FF2B5EF4-FFF2-40B4-BE49-F238E27FC236}">
              <a16:creationId xmlns:a16="http://schemas.microsoft.com/office/drawing/2014/main" id="{00000000-0008-0000-1000-0000244E0E00}"/>
            </a:ext>
          </a:extLst>
        </xdr:cNvPr>
        <xdr:cNvGrpSpPr>
          <a:grpSpLocks/>
        </xdr:cNvGrpSpPr>
      </xdr:nvGrpSpPr>
      <xdr:grpSpPr bwMode="auto">
        <a:xfrm>
          <a:off x="1838325" y="2200275"/>
          <a:ext cx="657225" cy="638175"/>
          <a:chOff x="1447800" y="2194560"/>
          <a:chExt cx="586740" cy="632460"/>
        </a:xfrm>
      </xdr:grpSpPr>
      <xdr:cxnSp macro="">
        <xdr:nvCxnSpPr>
          <xdr:cNvPr id="196" name="直線コネクタ 195">
            <a:extLst>
              <a:ext uri="{FF2B5EF4-FFF2-40B4-BE49-F238E27FC236}">
                <a16:creationId xmlns:a16="http://schemas.microsoft.com/office/drawing/2014/main" id="{00000000-0008-0000-1000-0000C4000000}"/>
              </a:ext>
            </a:extLst>
          </xdr:cNvPr>
          <xdr:cNvCxnSpPr/>
        </xdr:nvCxnSpPr>
        <xdr:spPr bwMode="auto">
          <a:xfrm>
            <a:off x="1447800" y="282702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1000-0000C5000000}"/>
              </a:ext>
            </a:extLst>
          </xdr:cNvPr>
          <xdr:cNvCxnSpPr/>
        </xdr:nvCxnSpPr>
        <xdr:spPr bwMode="auto">
          <a:xfrm rot="5400000" flipH="1" flipV="1">
            <a:off x="1403681"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1000-0000C6000000}"/>
              </a:ext>
            </a:extLst>
          </xdr:cNvPr>
          <xdr:cNvCxnSpPr/>
        </xdr:nvCxnSpPr>
        <xdr:spPr bwMode="auto">
          <a:xfrm>
            <a:off x="1711408" y="220400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76200</xdr:rowOff>
    </xdr:from>
    <xdr:to>
      <xdr:col>5</xdr:col>
      <xdr:colOff>0</xdr:colOff>
      <xdr:row>8</xdr:row>
      <xdr:rowOff>76200</xdr:rowOff>
    </xdr:to>
    <xdr:sp macro="" textlink="">
      <xdr:nvSpPr>
        <xdr:cNvPr id="937509" name="Line 5">
          <a:extLst>
            <a:ext uri="{FF2B5EF4-FFF2-40B4-BE49-F238E27FC236}">
              <a16:creationId xmlns:a16="http://schemas.microsoft.com/office/drawing/2014/main" id="{00000000-0008-0000-1000-0000254E0E00}"/>
            </a:ext>
          </a:extLst>
        </xdr:cNvPr>
        <xdr:cNvSpPr>
          <a:spLocks noChangeShapeType="1"/>
        </xdr:cNvSpPr>
      </xdr:nvSpPr>
      <xdr:spPr bwMode="auto">
        <a:xfrm rot="-5400000">
          <a:off x="2333625" y="195262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85725</xdr:rowOff>
    </xdr:from>
    <xdr:to>
      <xdr:col>5</xdr:col>
      <xdr:colOff>0</xdr:colOff>
      <xdr:row>10</xdr:row>
      <xdr:rowOff>85725</xdr:rowOff>
    </xdr:to>
    <xdr:sp macro="" textlink="">
      <xdr:nvSpPr>
        <xdr:cNvPr id="937510" name="Line 5">
          <a:extLst>
            <a:ext uri="{FF2B5EF4-FFF2-40B4-BE49-F238E27FC236}">
              <a16:creationId xmlns:a16="http://schemas.microsoft.com/office/drawing/2014/main" id="{00000000-0008-0000-1000-0000264E0E00}"/>
            </a:ext>
          </a:extLst>
        </xdr:cNvPr>
        <xdr:cNvSpPr>
          <a:spLocks noChangeShapeType="1"/>
        </xdr:cNvSpPr>
      </xdr:nvSpPr>
      <xdr:spPr bwMode="auto">
        <a:xfrm rot="-5400000">
          <a:off x="2333625" y="259080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104775</xdr:colOff>
      <xdr:row>16</xdr:row>
      <xdr:rowOff>257175</xdr:rowOff>
    </xdr:from>
    <xdr:to>
      <xdr:col>23</xdr:col>
      <xdr:colOff>142875</xdr:colOff>
      <xdr:row>16</xdr:row>
      <xdr:rowOff>257175</xdr:rowOff>
    </xdr:to>
    <xdr:sp macro="" textlink="">
      <xdr:nvSpPr>
        <xdr:cNvPr id="937511" name="Line 223">
          <a:extLst>
            <a:ext uri="{FF2B5EF4-FFF2-40B4-BE49-F238E27FC236}">
              <a16:creationId xmlns:a16="http://schemas.microsoft.com/office/drawing/2014/main" id="{00000000-0008-0000-1000-0000274E0E00}"/>
            </a:ext>
          </a:extLst>
        </xdr:cNvPr>
        <xdr:cNvSpPr>
          <a:spLocks noChangeShapeType="1"/>
        </xdr:cNvSpPr>
      </xdr:nvSpPr>
      <xdr:spPr bwMode="auto">
        <a:xfrm rot="-5400000">
          <a:off x="7362825"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37512" name="Line 1">
          <a:extLst>
            <a:ext uri="{FF2B5EF4-FFF2-40B4-BE49-F238E27FC236}">
              <a16:creationId xmlns:a16="http://schemas.microsoft.com/office/drawing/2014/main" id="{00000000-0008-0000-1000-0000284E0E00}"/>
            </a:ext>
          </a:extLst>
        </xdr:cNvPr>
        <xdr:cNvSpPr>
          <a:spLocks noChangeShapeType="1"/>
        </xdr:cNvSpPr>
      </xdr:nvSpPr>
      <xdr:spPr bwMode="auto">
        <a:xfrm rot="-5400000">
          <a:off x="8034338" y="759618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37513" name="Line 1">
          <a:extLst>
            <a:ext uri="{FF2B5EF4-FFF2-40B4-BE49-F238E27FC236}">
              <a16:creationId xmlns:a16="http://schemas.microsoft.com/office/drawing/2014/main" id="{00000000-0008-0000-1000-0000294E0E00}"/>
            </a:ext>
          </a:extLst>
        </xdr:cNvPr>
        <xdr:cNvSpPr>
          <a:spLocks noChangeShapeType="1"/>
        </xdr:cNvSpPr>
      </xdr:nvSpPr>
      <xdr:spPr bwMode="auto">
        <a:xfrm>
          <a:off x="105060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7.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32459" name="Line 1">
          <a:extLst>
            <a:ext uri="{FF2B5EF4-FFF2-40B4-BE49-F238E27FC236}">
              <a16:creationId xmlns:a16="http://schemas.microsoft.com/office/drawing/2014/main" id="{00000000-0008-0000-1100-00006B3A0E00}"/>
            </a:ext>
          </a:extLst>
        </xdr:cNvPr>
        <xdr:cNvSpPr>
          <a:spLocks noChangeShapeType="1"/>
        </xdr:cNvSpPr>
      </xdr:nvSpPr>
      <xdr:spPr bwMode="auto">
        <a:xfrm>
          <a:off x="4267200" y="721995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32460" name="Line 2">
          <a:extLst>
            <a:ext uri="{FF2B5EF4-FFF2-40B4-BE49-F238E27FC236}">
              <a16:creationId xmlns:a16="http://schemas.microsoft.com/office/drawing/2014/main" id="{00000000-0008-0000-1100-00006C3A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32461" name="Line 3">
          <a:extLst>
            <a:ext uri="{FF2B5EF4-FFF2-40B4-BE49-F238E27FC236}">
              <a16:creationId xmlns:a16="http://schemas.microsoft.com/office/drawing/2014/main" id="{00000000-0008-0000-1100-00006D3A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32462" name="Line 4">
          <a:extLst>
            <a:ext uri="{FF2B5EF4-FFF2-40B4-BE49-F238E27FC236}">
              <a16:creationId xmlns:a16="http://schemas.microsoft.com/office/drawing/2014/main" id="{00000000-0008-0000-1100-00006E3A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32463" name="Line 5">
          <a:extLst>
            <a:ext uri="{FF2B5EF4-FFF2-40B4-BE49-F238E27FC236}">
              <a16:creationId xmlns:a16="http://schemas.microsoft.com/office/drawing/2014/main" id="{00000000-0008-0000-1100-00006F3A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32464" name="Line 6">
          <a:extLst>
            <a:ext uri="{FF2B5EF4-FFF2-40B4-BE49-F238E27FC236}">
              <a16:creationId xmlns:a16="http://schemas.microsoft.com/office/drawing/2014/main" id="{00000000-0008-0000-1100-0000703A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32465" name="Line 7">
          <a:extLst>
            <a:ext uri="{FF2B5EF4-FFF2-40B4-BE49-F238E27FC236}">
              <a16:creationId xmlns:a16="http://schemas.microsoft.com/office/drawing/2014/main" id="{00000000-0008-0000-1100-0000713A0E00}"/>
            </a:ext>
          </a:extLst>
        </xdr:cNvPr>
        <xdr:cNvSpPr>
          <a:spLocks noChangeShapeType="1"/>
        </xdr:cNvSpPr>
      </xdr:nvSpPr>
      <xdr:spPr bwMode="auto">
        <a:xfrm rot="-5400000">
          <a:off x="50625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32466" name="Line 8">
          <a:extLst>
            <a:ext uri="{FF2B5EF4-FFF2-40B4-BE49-F238E27FC236}">
              <a16:creationId xmlns:a16="http://schemas.microsoft.com/office/drawing/2014/main" id="{00000000-0008-0000-1100-0000723A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32467" name="Line 9">
          <a:extLst>
            <a:ext uri="{FF2B5EF4-FFF2-40B4-BE49-F238E27FC236}">
              <a16:creationId xmlns:a16="http://schemas.microsoft.com/office/drawing/2014/main" id="{00000000-0008-0000-1100-0000733A0E00}"/>
            </a:ext>
          </a:extLst>
        </xdr:cNvPr>
        <xdr:cNvSpPr>
          <a:spLocks noChangeShapeType="1"/>
        </xdr:cNvSpPr>
      </xdr:nvSpPr>
      <xdr:spPr bwMode="auto">
        <a:xfrm rot="-5400000">
          <a:off x="4972050" y="77438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2468" name="Line 16">
          <a:extLst>
            <a:ext uri="{FF2B5EF4-FFF2-40B4-BE49-F238E27FC236}">
              <a16:creationId xmlns:a16="http://schemas.microsoft.com/office/drawing/2014/main" id="{00000000-0008-0000-1100-0000743A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32469" name="Line 27">
          <a:extLst>
            <a:ext uri="{FF2B5EF4-FFF2-40B4-BE49-F238E27FC236}">
              <a16:creationId xmlns:a16="http://schemas.microsoft.com/office/drawing/2014/main" id="{00000000-0008-0000-1100-0000753A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32470" name="Line 28">
          <a:extLst>
            <a:ext uri="{FF2B5EF4-FFF2-40B4-BE49-F238E27FC236}">
              <a16:creationId xmlns:a16="http://schemas.microsoft.com/office/drawing/2014/main" id="{00000000-0008-0000-1100-0000763A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32471" name="Line 29">
          <a:extLst>
            <a:ext uri="{FF2B5EF4-FFF2-40B4-BE49-F238E27FC236}">
              <a16:creationId xmlns:a16="http://schemas.microsoft.com/office/drawing/2014/main" id="{00000000-0008-0000-1100-0000773A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2472" name="Line 85">
          <a:extLst>
            <a:ext uri="{FF2B5EF4-FFF2-40B4-BE49-F238E27FC236}">
              <a16:creationId xmlns:a16="http://schemas.microsoft.com/office/drawing/2014/main" id="{00000000-0008-0000-1100-0000783A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2473" name="Line 116">
          <a:extLst>
            <a:ext uri="{FF2B5EF4-FFF2-40B4-BE49-F238E27FC236}">
              <a16:creationId xmlns:a16="http://schemas.microsoft.com/office/drawing/2014/main" id="{00000000-0008-0000-1100-0000793A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2474" name="Line 147">
          <a:extLst>
            <a:ext uri="{FF2B5EF4-FFF2-40B4-BE49-F238E27FC236}">
              <a16:creationId xmlns:a16="http://schemas.microsoft.com/office/drawing/2014/main" id="{00000000-0008-0000-1100-00007A3A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2475" name="Line 178">
          <a:extLst>
            <a:ext uri="{FF2B5EF4-FFF2-40B4-BE49-F238E27FC236}">
              <a16:creationId xmlns:a16="http://schemas.microsoft.com/office/drawing/2014/main" id="{00000000-0008-0000-1100-00007B3A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32476" name="AutoShape 208">
          <a:extLst>
            <a:ext uri="{FF2B5EF4-FFF2-40B4-BE49-F238E27FC236}">
              <a16:creationId xmlns:a16="http://schemas.microsoft.com/office/drawing/2014/main" id="{00000000-0008-0000-1100-00007C3A0E00}"/>
            </a:ext>
          </a:extLst>
        </xdr:cNvPr>
        <xdr:cNvSpPr>
          <a:spLocks/>
        </xdr:cNvSpPr>
      </xdr:nvSpPr>
      <xdr:spPr bwMode="auto">
        <a:xfrm>
          <a:off x="7334250" y="843915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2477" name="Line 209">
          <a:extLst>
            <a:ext uri="{FF2B5EF4-FFF2-40B4-BE49-F238E27FC236}">
              <a16:creationId xmlns:a16="http://schemas.microsoft.com/office/drawing/2014/main" id="{00000000-0008-0000-1100-00007D3A0E00}"/>
            </a:ext>
          </a:extLst>
        </xdr:cNvPr>
        <xdr:cNvSpPr>
          <a:spLocks noChangeShapeType="1"/>
        </xdr:cNvSpPr>
      </xdr:nvSpPr>
      <xdr:spPr bwMode="auto">
        <a:xfrm flipH="1">
          <a:off x="7334250" y="877252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133350</xdr:rowOff>
    </xdr:from>
    <xdr:to>
      <xdr:col>44</xdr:col>
      <xdr:colOff>0</xdr:colOff>
      <xdr:row>17</xdr:row>
      <xdr:rowOff>133350</xdr:rowOff>
    </xdr:to>
    <xdr:sp macro="" textlink="">
      <xdr:nvSpPr>
        <xdr:cNvPr id="932478" name="AutoShape 211">
          <a:extLst>
            <a:ext uri="{FF2B5EF4-FFF2-40B4-BE49-F238E27FC236}">
              <a16:creationId xmlns:a16="http://schemas.microsoft.com/office/drawing/2014/main" id="{00000000-0008-0000-1100-00007E3A0E00}"/>
            </a:ext>
          </a:extLst>
        </xdr:cNvPr>
        <xdr:cNvSpPr>
          <a:spLocks/>
        </xdr:cNvSpPr>
      </xdr:nvSpPr>
      <xdr:spPr bwMode="auto">
        <a:xfrm>
          <a:off x="13211175" y="44386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133350</xdr:rowOff>
    </xdr:from>
    <xdr:to>
      <xdr:col>44</xdr:col>
      <xdr:colOff>0</xdr:colOff>
      <xdr:row>16</xdr:row>
      <xdr:rowOff>133350</xdr:rowOff>
    </xdr:to>
    <xdr:sp macro="" textlink="">
      <xdr:nvSpPr>
        <xdr:cNvPr id="932479" name="Line 212">
          <a:extLst>
            <a:ext uri="{FF2B5EF4-FFF2-40B4-BE49-F238E27FC236}">
              <a16:creationId xmlns:a16="http://schemas.microsoft.com/office/drawing/2014/main" id="{00000000-0008-0000-1100-00007F3A0E00}"/>
            </a:ext>
          </a:extLst>
        </xdr:cNvPr>
        <xdr:cNvSpPr>
          <a:spLocks noChangeShapeType="1"/>
        </xdr:cNvSpPr>
      </xdr:nvSpPr>
      <xdr:spPr bwMode="auto">
        <a:xfrm flipH="1">
          <a:off x="13211175" y="47529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276225</xdr:rowOff>
    </xdr:from>
    <xdr:to>
      <xdr:col>32</xdr:col>
      <xdr:colOff>114300</xdr:colOff>
      <xdr:row>16</xdr:row>
      <xdr:rowOff>276225</xdr:rowOff>
    </xdr:to>
    <xdr:sp macro="" textlink="">
      <xdr:nvSpPr>
        <xdr:cNvPr id="932480" name="Line 223">
          <a:extLst>
            <a:ext uri="{FF2B5EF4-FFF2-40B4-BE49-F238E27FC236}">
              <a16:creationId xmlns:a16="http://schemas.microsoft.com/office/drawing/2014/main" id="{00000000-0008-0000-1100-0000803A0E00}"/>
            </a:ext>
          </a:extLst>
        </xdr:cNvPr>
        <xdr:cNvSpPr>
          <a:spLocks noChangeShapeType="1"/>
        </xdr:cNvSpPr>
      </xdr:nvSpPr>
      <xdr:spPr bwMode="auto">
        <a:xfrm rot="-5400000">
          <a:off x="96297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219075</xdr:rowOff>
    </xdr:from>
    <xdr:to>
      <xdr:col>33</xdr:col>
      <xdr:colOff>0</xdr:colOff>
      <xdr:row>13</xdr:row>
      <xdr:rowOff>219075</xdr:rowOff>
    </xdr:to>
    <xdr:sp macro="" textlink="">
      <xdr:nvSpPr>
        <xdr:cNvPr id="932481" name="Line 221">
          <a:extLst>
            <a:ext uri="{FF2B5EF4-FFF2-40B4-BE49-F238E27FC236}">
              <a16:creationId xmlns:a16="http://schemas.microsoft.com/office/drawing/2014/main" id="{00000000-0008-0000-1100-0000813A0E00}"/>
            </a:ext>
          </a:extLst>
        </xdr:cNvPr>
        <xdr:cNvSpPr>
          <a:spLocks noChangeShapeType="1"/>
        </xdr:cNvSpPr>
      </xdr:nvSpPr>
      <xdr:spPr bwMode="auto">
        <a:xfrm rot="-5400000">
          <a:off x="9720263" y="37766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161925</xdr:rowOff>
    </xdr:from>
    <xdr:to>
      <xdr:col>4</xdr:col>
      <xdr:colOff>323850</xdr:colOff>
      <xdr:row>10</xdr:row>
      <xdr:rowOff>171450</xdr:rowOff>
    </xdr:to>
    <xdr:grpSp>
      <xdr:nvGrpSpPr>
        <xdr:cNvPr id="932482" name="グループ化 36">
          <a:extLst>
            <a:ext uri="{FF2B5EF4-FFF2-40B4-BE49-F238E27FC236}">
              <a16:creationId xmlns:a16="http://schemas.microsoft.com/office/drawing/2014/main" id="{00000000-0008-0000-1100-0000823A0E00}"/>
            </a:ext>
          </a:extLst>
        </xdr:cNvPr>
        <xdr:cNvGrpSpPr>
          <a:grpSpLocks/>
        </xdr:cNvGrpSpPr>
      </xdr:nvGrpSpPr>
      <xdr:grpSpPr bwMode="auto">
        <a:xfrm>
          <a:off x="1838325" y="2209800"/>
          <a:ext cx="657225" cy="638175"/>
          <a:chOff x="1447800" y="2202180"/>
          <a:chExt cx="586740" cy="632460"/>
        </a:xfrm>
      </xdr:grpSpPr>
      <xdr:cxnSp macro="">
        <xdr:nvCxnSpPr>
          <xdr:cNvPr id="196" name="直線コネクタ 195">
            <a:extLst>
              <a:ext uri="{FF2B5EF4-FFF2-40B4-BE49-F238E27FC236}">
                <a16:creationId xmlns:a16="http://schemas.microsoft.com/office/drawing/2014/main" id="{00000000-0008-0000-1100-0000C4000000}"/>
              </a:ext>
            </a:extLst>
          </xdr:cNvPr>
          <xdr:cNvCxnSpPr/>
        </xdr:nvCxnSpPr>
        <xdr:spPr bwMode="auto">
          <a:xfrm>
            <a:off x="1447800" y="283464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1100-0000C5000000}"/>
              </a:ext>
            </a:extLst>
          </xdr:cNvPr>
          <xdr:cNvCxnSpPr/>
        </xdr:nvCxnSpPr>
        <xdr:spPr bwMode="auto">
          <a:xfrm rot="5400000" flipH="1" flipV="1">
            <a:off x="1403681" y="251841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1100-0000C6000000}"/>
              </a:ext>
            </a:extLst>
          </xdr:cNvPr>
          <xdr:cNvCxnSpPr/>
        </xdr:nvCxnSpPr>
        <xdr:spPr bwMode="auto">
          <a:xfrm>
            <a:off x="1711408" y="221162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85725</xdr:rowOff>
    </xdr:from>
    <xdr:to>
      <xdr:col>5</xdr:col>
      <xdr:colOff>0</xdr:colOff>
      <xdr:row>8</xdr:row>
      <xdr:rowOff>85725</xdr:rowOff>
    </xdr:to>
    <xdr:sp macro="" textlink="">
      <xdr:nvSpPr>
        <xdr:cNvPr id="932483" name="Line 5">
          <a:extLst>
            <a:ext uri="{FF2B5EF4-FFF2-40B4-BE49-F238E27FC236}">
              <a16:creationId xmlns:a16="http://schemas.microsoft.com/office/drawing/2014/main" id="{00000000-0008-0000-1100-0000833A0E00}"/>
            </a:ext>
          </a:extLst>
        </xdr:cNvPr>
        <xdr:cNvSpPr>
          <a:spLocks noChangeShapeType="1"/>
        </xdr:cNvSpPr>
      </xdr:nvSpPr>
      <xdr:spPr bwMode="auto">
        <a:xfrm rot="-5400000">
          <a:off x="2333625" y="196215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95250</xdr:rowOff>
    </xdr:from>
    <xdr:to>
      <xdr:col>5</xdr:col>
      <xdr:colOff>0</xdr:colOff>
      <xdr:row>10</xdr:row>
      <xdr:rowOff>95250</xdr:rowOff>
    </xdr:to>
    <xdr:sp macro="" textlink="">
      <xdr:nvSpPr>
        <xdr:cNvPr id="932484" name="Line 5">
          <a:extLst>
            <a:ext uri="{FF2B5EF4-FFF2-40B4-BE49-F238E27FC236}">
              <a16:creationId xmlns:a16="http://schemas.microsoft.com/office/drawing/2014/main" id="{00000000-0008-0000-1100-0000843A0E00}"/>
            </a:ext>
          </a:extLst>
        </xdr:cNvPr>
        <xdr:cNvSpPr>
          <a:spLocks noChangeShapeType="1"/>
        </xdr:cNvSpPr>
      </xdr:nvSpPr>
      <xdr:spPr bwMode="auto">
        <a:xfrm rot="-5400000">
          <a:off x="2333625" y="260032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123825</xdr:colOff>
      <xdr:row>16</xdr:row>
      <xdr:rowOff>257175</xdr:rowOff>
    </xdr:from>
    <xdr:to>
      <xdr:col>23</xdr:col>
      <xdr:colOff>152400</xdr:colOff>
      <xdr:row>16</xdr:row>
      <xdr:rowOff>257175</xdr:rowOff>
    </xdr:to>
    <xdr:sp macro="" textlink="">
      <xdr:nvSpPr>
        <xdr:cNvPr id="932485" name="Line 223">
          <a:extLst>
            <a:ext uri="{FF2B5EF4-FFF2-40B4-BE49-F238E27FC236}">
              <a16:creationId xmlns:a16="http://schemas.microsoft.com/office/drawing/2014/main" id="{00000000-0008-0000-1100-0000853A0E00}"/>
            </a:ext>
          </a:extLst>
        </xdr:cNvPr>
        <xdr:cNvSpPr>
          <a:spLocks noChangeShapeType="1"/>
        </xdr:cNvSpPr>
      </xdr:nvSpPr>
      <xdr:spPr bwMode="auto">
        <a:xfrm rot="-5400000">
          <a:off x="7377113" y="476726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32486" name="Line 1">
          <a:extLst>
            <a:ext uri="{FF2B5EF4-FFF2-40B4-BE49-F238E27FC236}">
              <a16:creationId xmlns:a16="http://schemas.microsoft.com/office/drawing/2014/main" id="{00000000-0008-0000-1100-0000863A0E00}"/>
            </a:ext>
          </a:extLst>
        </xdr:cNvPr>
        <xdr:cNvSpPr>
          <a:spLocks noChangeShapeType="1"/>
        </xdr:cNvSpPr>
      </xdr:nvSpPr>
      <xdr:spPr bwMode="auto">
        <a:xfrm rot="-5400000">
          <a:off x="8034338" y="759618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32487" name="Line 1">
          <a:extLst>
            <a:ext uri="{FF2B5EF4-FFF2-40B4-BE49-F238E27FC236}">
              <a16:creationId xmlns:a16="http://schemas.microsoft.com/office/drawing/2014/main" id="{00000000-0008-0000-1100-0000873A0E00}"/>
            </a:ext>
          </a:extLst>
        </xdr:cNvPr>
        <xdr:cNvSpPr>
          <a:spLocks noChangeShapeType="1"/>
        </xdr:cNvSpPr>
      </xdr:nvSpPr>
      <xdr:spPr bwMode="auto">
        <a:xfrm>
          <a:off x="105060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8.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35502" name="Line 1">
          <a:extLst>
            <a:ext uri="{FF2B5EF4-FFF2-40B4-BE49-F238E27FC236}">
              <a16:creationId xmlns:a16="http://schemas.microsoft.com/office/drawing/2014/main" id="{00000000-0008-0000-1200-00004E460E00}"/>
            </a:ext>
          </a:extLst>
        </xdr:cNvPr>
        <xdr:cNvSpPr>
          <a:spLocks noChangeShapeType="1"/>
        </xdr:cNvSpPr>
      </xdr:nvSpPr>
      <xdr:spPr bwMode="auto">
        <a:xfrm>
          <a:off x="4267200" y="721995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35503" name="Line 2">
          <a:extLst>
            <a:ext uri="{FF2B5EF4-FFF2-40B4-BE49-F238E27FC236}">
              <a16:creationId xmlns:a16="http://schemas.microsoft.com/office/drawing/2014/main" id="{00000000-0008-0000-1200-00004F46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35504" name="Line 3">
          <a:extLst>
            <a:ext uri="{FF2B5EF4-FFF2-40B4-BE49-F238E27FC236}">
              <a16:creationId xmlns:a16="http://schemas.microsoft.com/office/drawing/2014/main" id="{00000000-0008-0000-1200-00005046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35505" name="Line 4">
          <a:extLst>
            <a:ext uri="{FF2B5EF4-FFF2-40B4-BE49-F238E27FC236}">
              <a16:creationId xmlns:a16="http://schemas.microsoft.com/office/drawing/2014/main" id="{00000000-0008-0000-1200-00005146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35506" name="Line 5">
          <a:extLst>
            <a:ext uri="{FF2B5EF4-FFF2-40B4-BE49-F238E27FC236}">
              <a16:creationId xmlns:a16="http://schemas.microsoft.com/office/drawing/2014/main" id="{00000000-0008-0000-1200-00005246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35507" name="Line 6">
          <a:extLst>
            <a:ext uri="{FF2B5EF4-FFF2-40B4-BE49-F238E27FC236}">
              <a16:creationId xmlns:a16="http://schemas.microsoft.com/office/drawing/2014/main" id="{00000000-0008-0000-1200-00005346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35508" name="Line 7">
          <a:extLst>
            <a:ext uri="{FF2B5EF4-FFF2-40B4-BE49-F238E27FC236}">
              <a16:creationId xmlns:a16="http://schemas.microsoft.com/office/drawing/2014/main" id="{00000000-0008-0000-1200-000054460E00}"/>
            </a:ext>
          </a:extLst>
        </xdr:cNvPr>
        <xdr:cNvSpPr>
          <a:spLocks noChangeShapeType="1"/>
        </xdr:cNvSpPr>
      </xdr:nvSpPr>
      <xdr:spPr bwMode="auto">
        <a:xfrm rot="-5400000">
          <a:off x="50625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35509" name="Line 8">
          <a:extLst>
            <a:ext uri="{FF2B5EF4-FFF2-40B4-BE49-F238E27FC236}">
              <a16:creationId xmlns:a16="http://schemas.microsoft.com/office/drawing/2014/main" id="{00000000-0008-0000-1200-00005546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35510" name="Line 9">
          <a:extLst>
            <a:ext uri="{FF2B5EF4-FFF2-40B4-BE49-F238E27FC236}">
              <a16:creationId xmlns:a16="http://schemas.microsoft.com/office/drawing/2014/main" id="{00000000-0008-0000-1200-000056460E00}"/>
            </a:ext>
          </a:extLst>
        </xdr:cNvPr>
        <xdr:cNvSpPr>
          <a:spLocks noChangeShapeType="1"/>
        </xdr:cNvSpPr>
      </xdr:nvSpPr>
      <xdr:spPr bwMode="auto">
        <a:xfrm rot="-5400000">
          <a:off x="4972050" y="77438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5511" name="Line 16">
          <a:extLst>
            <a:ext uri="{FF2B5EF4-FFF2-40B4-BE49-F238E27FC236}">
              <a16:creationId xmlns:a16="http://schemas.microsoft.com/office/drawing/2014/main" id="{00000000-0008-0000-1200-00005746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35512" name="Line 27">
          <a:extLst>
            <a:ext uri="{FF2B5EF4-FFF2-40B4-BE49-F238E27FC236}">
              <a16:creationId xmlns:a16="http://schemas.microsoft.com/office/drawing/2014/main" id="{00000000-0008-0000-1200-00005846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35513" name="Line 28">
          <a:extLst>
            <a:ext uri="{FF2B5EF4-FFF2-40B4-BE49-F238E27FC236}">
              <a16:creationId xmlns:a16="http://schemas.microsoft.com/office/drawing/2014/main" id="{00000000-0008-0000-1200-00005946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35514" name="Line 29">
          <a:extLst>
            <a:ext uri="{FF2B5EF4-FFF2-40B4-BE49-F238E27FC236}">
              <a16:creationId xmlns:a16="http://schemas.microsoft.com/office/drawing/2014/main" id="{00000000-0008-0000-1200-00005A46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5515" name="Line 85">
          <a:extLst>
            <a:ext uri="{FF2B5EF4-FFF2-40B4-BE49-F238E27FC236}">
              <a16:creationId xmlns:a16="http://schemas.microsoft.com/office/drawing/2014/main" id="{00000000-0008-0000-1200-00005B46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5516" name="Line 116">
          <a:extLst>
            <a:ext uri="{FF2B5EF4-FFF2-40B4-BE49-F238E27FC236}">
              <a16:creationId xmlns:a16="http://schemas.microsoft.com/office/drawing/2014/main" id="{00000000-0008-0000-1200-00005C46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5517" name="Line 147">
          <a:extLst>
            <a:ext uri="{FF2B5EF4-FFF2-40B4-BE49-F238E27FC236}">
              <a16:creationId xmlns:a16="http://schemas.microsoft.com/office/drawing/2014/main" id="{00000000-0008-0000-1200-00005D46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5518" name="Line 178">
          <a:extLst>
            <a:ext uri="{FF2B5EF4-FFF2-40B4-BE49-F238E27FC236}">
              <a16:creationId xmlns:a16="http://schemas.microsoft.com/office/drawing/2014/main" id="{00000000-0008-0000-1200-00005E46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35519" name="AutoShape 208">
          <a:extLst>
            <a:ext uri="{FF2B5EF4-FFF2-40B4-BE49-F238E27FC236}">
              <a16:creationId xmlns:a16="http://schemas.microsoft.com/office/drawing/2014/main" id="{00000000-0008-0000-1200-00005F460E00}"/>
            </a:ext>
          </a:extLst>
        </xdr:cNvPr>
        <xdr:cNvSpPr>
          <a:spLocks/>
        </xdr:cNvSpPr>
      </xdr:nvSpPr>
      <xdr:spPr bwMode="auto">
        <a:xfrm>
          <a:off x="7334250" y="843915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5520" name="Line 209">
          <a:extLst>
            <a:ext uri="{FF2B5EF4-FFF2-40B4-BE49-F238E27FC236}">
              <a16:creationId xmlns:a16="http://schemas.microsoft.com/office/drawing/2014/main" id="{00000000-0008-0000-1200-000060460E00}"/>
            </a:ext>
          </a:extLst>
        </xdr:cNvPr>
        <xdr:cNvSpPr>
          <a:spLocks noChangeShapeType="1"/>
        </xdr:cNvSpPr>
      </xdr:nvSpPr>
      <xdr:spPr bwMode="auto">
        <a:xfrm flipH="1">
          <a:off x="7334250" y="877252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171450</xdr:rowOff>
    </xdr:from>
    <xdr:to>
      <xdr:col>44</xdr:col>
      <xdr:colOff>0</xdr:colOff>
      <xdr:row>17</xdr:row>
      <xdr:rowOff>161925</xdr:rowOff>
    </xdr:to>
    <xdr:sp macro="" textlink="">
      <xdr:nvSpPr>
        <xdr:cNvPr id="935521" name="AutoShape 211">
          <a:extLst>
            <a:ext uri="{FF2B5EF4-FFF2-40B4-BE49-F238E27FC236}">
              <a16:creationId xmlns:a16="http://schemas.microsoft.com/office/drawing/2014/main" id="{00000000-0008-0000-1200-000061460E00}"/>
            </a:ext>
          </a:extLst>
        </xdr:cNvPr>
        <xdr:cNvSpPr>
          <a:spLocks/>
        </xdr:cNvSpPr>
      </xdr:nvSpPr>
      <xdr:spPr bwMode="auto">
        <a:xfrm>
          <a:off x="13211175" y="447675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171450</xdr:rowOff>
    </xdr:from>
    <xdr:to>
      <xdr:col>44</xdr:col>
      <xdr:colOff>0</xdr:colOff>
      <xdr:row>16</xdr:row>
      <xdr:rowOff>171450</xdr:rowOff>
    </xdr:to>
    <xdr:sp macro="" textlink="">
      <xdr:nvSpPr>
        <xdr:cNvPr id="935522" name="Line 212">
          <a:extLst>
            <a:ext uri="{FF2B5EF4-FFF2-40B4-BE49-F238E27FC236}">
              <a16:creationId xmlns:a16="http://schemas.microsoft.com/office/drawing/2014/main" id="{00000000-0008-0000-1200-000062460E00}"/>
            </a:ext>
          </a:extLst>
        </xdr:cNvPr>
        <xdr:cNvSpPr>
          <a:spLocks noChangeShapeType="1"/>
        </xdr:cNvSpPr>
      </xdr:nvSpPr>
      <xdr:spPr bwMode="auto">
        <a:xfrm flipH="1">
          <a:off x="13211175" y="47910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285750</xdr:rowOff>
    </xdr:from>
    <xdr:to>
      <xdr:col>32</xdr:col>
      <xdr:colOff>114300</xdr:colOff>
      <xdr:row>16</xdr:row>
      <xdr:rowOff>285750</xdr:rowOff>
    </xdr:to>
    <xdr:sp macro="" textlink="">
      <xdr:nvSpPr>
        <xdr:cNvPr id="935523" name="Line 223">
          <a:extLst>
            <a:ext uri="{FF2B5EF4-FFF2-40B4-BE49-F238E27FC236}">
              <a16:creationId xmlns:a16="http://schemas.microsoft.com/office/drawing/2014/main" id="{00000000-0008-0000-1200-000063460E00}"/>
            </a:ext>
          </a:extLst>
        </xdr:cNvPr>
        <xdr:cNvSpPr>
          <a:spLocks noChangeShapeType="1"/>
        </xdr:cNvSpPr>
      </xdr:nvSpPr>
      <xdr:spPr bwMode="auto">
        <a:xfrm rot="-5400000">
          <a:off x="9629775" y="47910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238125</xdr:rowOff>
    </xdr:from>
    <xdr:to>
      <xdr:col>33</xdr:col>
      <xdr:colOff>0</xdr:colOff>
      <xdr:row>13</xdr:row>
      <xdr:rowOff>238125</xdr:rowOff>
    </xdr:to>
    <xdr:sp macro="" textlink="">
      <xdr:nvSpPr>
        <xdr:cNvPr id="935524" name="Line 221">
          <a:extLst>
            <a:ext uri="{FF2B5EF4-FFF2-40B4-BE49-F238E27FC236}">
              <a16:creationId xmlns:a16="http://schemas.microsoft.com/office/drawing/2014/main" id="{00000000-0008-0000-1200-000064460E00}"/>
            </a:ext>
          </a:extLst>
        </xdr:cNvPr>
        <xdr:cNvSpPr>
          <a:spLocks noChangeShapeType="1"/>
        </xdr:cNvSpPr>
      </xdr:nvSpPr>
      <xdr:spPr bwMode="auto">
        <a:xfrm rot="-5400000">
          <a:off x="97202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323850</xdr:colOff>
      <xdr:row>10</xdr:row>
      <xdr:rowOff>161925</xdr:rowOff>
    </xdr:to>
    <xdr:grpSp>
      <xdr:nvGrpSpPr>
        <xdr:cNvPr id="935525" name="グループ化 36">
          <a:extLst>
            <a:ext uri="{FF2B5EF4-FFF2-40B4-BE49-F238E27FC236}">
              <a16:creationId xmlns:a16="http://schemas.microsoft.com/office/drawing/2014/main" id="{00000000-0008-0000-1200-000065460E00}"/>
            </a:ext>
          </a:extLst>
        </xdr:cNvPr>
        <xdr:cNvGrpSpPr>
          <a:grpSpLocks/>
        </xdr:cNvGrpSpPr>
      </xdr:nvGrpSpPr>
      <xdr:grpSpPr bwMode="auto">
        <a:xfrm>
          <a:off x="1838325" y="2200275"/>
          <a:ext cx="657225" cy="638175"/>
          <a:chOff x="1447800" y="2194560"/>
          <a:chExt cx="586740" cy="632460"/>
        </a:xfrm>
      </xdr:grpSpPr>
      <xdr:cxnSp macro="">
        <xdr:nvCxnSpPr>
          <xdr:cNvPr id="196" name="直線コネクタ 195">
            <a:extLst>
              <a:ext uri="{FF2B5EF4-FFF2-40B4-BE49-F238E27FC236}">
                <a16:creationId xmlns:a16="http://schemas.microsoft.com/office/drawing/2014/main" id="{00000000-0008-0000-1200-0000C4000000}"/>
              </a:ext>
            </a:extLst>
          </xdr:cNvPr>
          <xdr:cNvCxnSpPr/>
        </xdr:nvCxnSpPr>
        <xdr:spPr bwMode="auto">
          <a:xfrm>
            <a:off x="1447800" y="282702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1200-0000C5000000}"/>
              </a:ext>
            </a:extLst>
          </xdr:cNvPr>
          <xdr:cNvCxnSpPr/>
        </xdr:nvCxnSpPr>
        <xdr:spPr bwMode="auto">
          <a:xfrm rot="5400000" flipH="1" flipV="1">
            <a:off x="1403681"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1200-0000C6000000}"/>
              </a:ext>
            </a:extLst>
          </xdr:cNvPr>
          <xdr:cNvCxnSpPr/>
        </xdr:nvCxnSpPr>
        <xdr:spPr bwMode="auto">
          <a:xfrm>
            <a:off x="1711408" y="220400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76200</xdr:rowOff>
    </xdr:from>
    <xdr:to>
      <xdr:col>5</xdr:col>
      <xdr:colOff>0</xdr:colOff>
      <xdr:row>8</xdr:row>
      <xdr:rowOff>76200</xdr:rowOff>
    </xdr:to>
    <xdr:sp macro="" textlink="">
      <xdr:nvSpPr>
        <xdr:cNvPr id="935526" name="Line 5">
          <a:extLst>
            <a:ext uri="{FF2B5EF4-FFF2-40B4-BE49-F238E27FC236}">
              <a16:creationId xmlns:a16="http://schemas.microsoft.com/office/drawing/2014/main" id="{00000000-0008-0000-1200-000066460E00}"/>
            </a:ext>
          </a:extLst>
        </xdr:cNvPr>
        <xdr:cNvSpPr>
          <a:spLocks noChangeShapeType="1"/>
        </xdr:cNvSpPr>
      </xdr:nvSpPr>
      <xdr:spPr bwMode="auto">
        <a:xfrm rot="-5400000">
          <a:off x="2333625" y="195262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85725</xdr:rowOff>
    </xdr:from>
    <xdr:to>
      <xdr:col>5</xdr:col>
      <xdr:colOff>0</xdr:colOff>
      <xdr:row>10</xdr:row>
      <xdr:rowOff>85725</xdr:rowOff>
    </xdr:to>
    <xdr:sp macro="" textlink="">
      <xdr:nvSpPr>
        <xdr:cNvPr id="935527" name="Line 5">
          <a:extLst>
            <a:ext uri="{FF2B5EF4-FFF2-40B4-BE49-F238E27FC236}">
              <a16:creationId xmlns:a16="http://schemas.microsoft.com/office/drawing/2014/main" id="{00000000-0008-0000-1200-000067460E00}"/>
            </a:ext>
          </a:extLst>
        </xdr:cNvPr>
        <xdr:cNvSpPr>
          <a:spLocks noChangeShapeType="1"/>
        </xdr:cNvSpPr>
      </xdr:nvSpPr>
      <xdr:spPr bwMode="auto">
        <a:xfrm rot="-5400000">
          <a:off x="2333625" y="259080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76200</xdr:colOff>
      <xdr:row>16</xdr:row>
      <xdr:rowOff>247650</xdr:rowOff>
    </xdr:from>
    <xdr:to>
      <xdr:col>23</xdr:col>
      <xdr:colOff>114300</xdr:colOff>
      <xdr:row>16</xdr:row>
      <xdr:rowOff>247650</xdr:rowOff>
    </xdr:to>
    <xdr:sp macro="" textlink="">
      <xdr:nvSpPr>
        <xdr:cNvPr id="935528" name="Line 223">
          <a:extLst>
            <a:ext uri="{FF2B5EF4-FFF2-40B4-BE49-F238E27FC236}">
              <a16:creationId xmlns:a16="http://schemas.microsoft.com/office/drawing/2014/main" id="{00000000-0008-0000-1200-000068460E00}"/>
            </a:ext>
          </a:extLst>
        </xdr:cNvPr>
        <xdr:cNvSpPr>
          <a:spLocks noChangeShapeType="1"/>
        </xdr:cNvSpPr>
      </xdr:nvSpPr>
      <xdr:spPr bwMode="auto">
        <a:xfrm rot="-5400000">
          <a:off x="7334250" y="4752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35529" name="Line 1">
          <a:extLst>
            <a:ext uri="{FF2B5EF4-FFF2-40B4-BE49-F238E27FC236}">
              <a16:creationId xmlns:a16="http://schemas.microsoft.com/office/drawing/2014/main" id="{00000000-0008-0000-1200-000069460E00}"/>
            </a:ext>
          </a:extLst>
        </xdr:cNvPr>
        <xdr:cNvSpPr>
          <a:spLocks noChangeShapeType="1"/>
        </xdr:cNvSpPr>
      </xdr:nvSpPr>
      <xdr:spPr bwMode="auto">
        <a:xfrm rot="-5400000">
          <a:off x="8034338" y="759618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35530" name="Line 1">
          <a:extLst>
            <a:ext uri="{FF2B5EF4-FFF2-40B4-BE49-F238E27FC236}">
              <a16:creationId xmlns:a16="http://schemas.microsoft.com/office/drawing/2014/main" id="{00000000-0008-0000-1200-00006A460E00}"/>
            </a:ext>
          </a:extLst>
        </xdr:cNvPr>
        <xdr:cNvSpPr>
          <a:spLocks noChangeShapeType="1"/>
        </xdr:cNvSpPr>
      </xdr:nvSpPr>
      <xdr:spPr bwMode="auto">
        <a:xfrm>
          <a:off x="105060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9.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36517" name="Line 1">
          <a:extLst>
            <a:ext uri="{FF2B5EF4-FFF2-40B4-BE49-F238E27FC236}">
              <a16:creationId xmlns:a16="http://schemas.microsoft.com/office/drawing/2014/main" id="{00000000-0008-0000-1300-0000454A0E00}"/>
            </a:ext>
          </a:extLst>
        </xdr:cNvPr>
        <xdr:cNvSpPr>
          <a:spLocks noChangeShapeType="1"/>
        </xdr:cNvSpPr>
      </xdr:nvSpPr>
      <xdr:spPr bwMode="auto">
        <a:xfrm>
          <a:off x="4267200" y="721995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36518" name="Line 2">
          <a:extLst>
            <a:ext uri="{FF2B5EF4-FFF2-40B4-BE49-F238E27FC236}">
              <a16:creationId xmlns:a16="http://schemas.microsoft.com/office/drawing/2014/main" id="{00000000-0008-0000-1300-0000464A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36519" name="Line 3">
          <a:extLst>
            <a:ext uri="{FF2B5EF4-FFF2-40B4-BE49-F238E27FC236}">
              <a16:creationId xmlns:a16="http://schemas.microsoft.com/office/drawing/2014/main" id="{00000000-0008-0000-1300-0000474A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36520" name="Line 4">
          <a:extLst>
            <a:ext uri="{FF2B5EF4-FFF2-40B4-BE49-F238E27FC236}">
              <a16:creationId xmlns:a16="http://schemas.microsoft.com/office/drawing/2014/main" id="{00000000-0008-0000-1300-0000484A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36521" name="Line 5">
          <a:extLst>
            <a:ext uri="{FF2B5EF4-FFF2-40B4-BE49-F238E27FC236}">
              <a16:creationId xmlns:a16="http://schemas.microsoft.com/office/drawing/2014/main" id="{00000000-0008-0000-1300-0000494A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36522" name="Line 6">
          <a:extLst>
            <a:ext uri="{FF2B5EF4-FFF2-40B4-BE49-F238E27FC236}">
              <a16:creationId xmlns:a16="http://schemas.microsoft.com/office/drawing/2014/main" id="{00000000-0008-0000-1300-00004A4A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36523" name="Line 7">
          <a:extLst>
            <a:ext uri="{FF2B5EF4-FFF2-40B4-BE49-F238E27FC236}">
              <a16:creationId xmlns:a16="http://schemas.microsoft.com/office/drawing/2014/main" id="{00000000-0008-0000-1300-00004B4A0E00}"/>
            </a:ext>
          </a:extLst>
        </xdr:cNvPr>
        <xdr:cNvSpPr>
          <a:spLocks noChangeShapeType="1"/>
        </xdr:cNvSpPr>
      </xdr:nvSpPr>
      <xdr:spPr bwMode="auto">
        <a:xfrm rot="-5400000">
          <a:off x="50625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36524" name="Line 8">
          <a:extLst>
            <a:ext uri="{FF2B5EF4-FFF2-40B4-BE49-F238E27FC236}">
              <a16:creationId xmlns:a16="http://schemas.microsoft.com/office/drawing/2014/main" id="{00000000-0008-0000-1300-00004C4A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36525" name="Line 9">
          <a:extLst>
            <a:ext uri="{FF2B5EF4-FFF2-40B4-BE49-F238E27FC236}">
              <a16:creationId xmlns:a16="http://schemas.microsoft.com/office/drawing/2014/main" id="{00000000-0008-0000-1300-00004D4A0E00}"/>
            </a:ext>
          </a:extLst>
        </xdr:cNvPr>
        <xdr:cNvSpPr>
          <a:spLocks noChangeShapeType="1"/>
        </xdr:cNvSpPr>
      </xdr:nvSpPr>
      <xdr:spPr bwMode="auto">
        <a:xfrm rot="-5400000">
          <a:off x="4972050" y="77438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6526" name="Line 16">
          <a:extLst>
            <a:ext uri="{FF2B5EF4-FFF2-40B4-BE49-F238E27FC236}">
              <a16:creationId xmlns:a16="http://schemas.microsoft.com/office/drawing/2014/main" id="{00000000-0008-0000-1300-00004E4A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36527" name="Line 27">
          <a:extLst>
            <a:ext uri="{FF2B5EF4-FFF2-40B4-BE49-F238E27FC236}">
              <a16:creationId xmlns:a16="http://schemas.microsoft.com/office/drawing/2014/main" id="{00000000-0008-0000-1300-00004F4A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36528" name="Line 28">
          <a:extLst>
            <a:ext uri="{FF2B5EF4-FFF2-40B4-BE49-F238E27FC236}">
              <a16:creationId xmlns:a16="http://schemas.microsoft.com/office/drawing/2014/main" id="{00000000-0008-0000-1300-0000504A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36529" name="Line 29">
          <a:extLst>
            <a:ext uri="{FF2B5EF4-FFF2-40B4-BE49-F238E27FC236}">
              <a16:creationId xmlns:a16="http://schemas.microsoft.com/office/drawing/2014/main" id="{00000000-0008-0000-1300-0000514A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6530" name="Line 85">
          <a:extLst>
            <a:ext uri="{FF2B5EF4-FFF2-40B4-BE49-F238E27FC236}">
              <a16:creationId xmlns:a16="http://schemas.microsoft.com/office/drawing/2014/main" id="{00000000-0008-0000-1300-0000524A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6531" name="Line 116">
          <a:extLst>
            <a:ext uri="{FF2B5EF4-FFF2-40B4-BE49-F238E27FC236}">
              <a16:creationId xmlns:a16="http://schemas.microsoft.com/office/drawing/2014/main" id="{00000000-0008-0000-1300-0000534A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6532" name="Line 147">
          <a:extLst>
            <a:ext uri="{FF2B5EF4-FFF2-40B4-BE49-F238E27FC236}">
              <a16:creationId xmlns:a16="http://schemas.microsoft.com/office/drawing/2014/main" id="{00000000-0008-0000-1300-0000544A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6533" name="Line 178">
          <a:extLst>
            <a:ext uri="{FF2B5EF4-FFF2-40B4-BE49-F238E27FC236}">
              <a16:creationId xmlns:a16="http://schemas.microsoft.com/office/drawing/2014/main" id="{00000000-0008-0000-1300-0000554A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36534" name="AutoShape 208">
          <a:extLst>
            <a:ext uri="{FF2B5EF4-FFF2-40B4-BE49-F238E27FC236}">
              <a16:creationId xmlns:a16="http://schemas.microsoft.com/office/drawing/2014/main" id="{00000000-0008-0000-1300-0000564A0E00}"/>
            </a:ext>
          </a:extLst>
        </xdr:cNvPr>
        <xdr:cNvSpPr>
          <a:spLocks/>
        </xdr:cNvSpPr>
      </xdr:nvSpPr>
      <xdr:spPr bwMode="auto">
        <a:xfrm>
          <a:off x="7334250" y="843915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6535" name="Line 209">
          <a:extLst>
            <a:ext uri="{FF2B5EF4-FFF2-40B4-BE49-F238E27FC236}">
              <a16:creationId xmlns:a16="http://schemas.microsoft.com/office/drawing/2014/main" id="{00000000-0008-0000-1300-0000574A0E00}"/>
            </a:ext>
          </a:extLst>
        </xdr:cNvPr>
        <xdr:cNvSpPr>
          <a:spLocks noChangeShapeType="1"/>
        </xdr:cNvSpPr>
      </xdr:nvSpPr>
      <xdr:spPr bwMode="auto">
        <a:xfrm flipH="1">
          <a:off x="7334250" y="877252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152400</xdr:rowOff>
    </xdr:from>
    <xdr:to>
      <xdr:col>44</xdr:col>
      <xdr:colOff>0</xdr:colOff>
      <xdr:row>17</xdr:row>
      <xdr:rowOff>142875</xdr:rowOff>
    </xdr:to>
    <xdr:sp macro="" textlink="">
      <xdr:nvSpPr>
        <xdr:cNvPr id="936536" name="AutoShape 211">
          <a:extLst>
            <a:ext uri="{FF2B5EF4-FFF2-40B4-BE49-F238E27FC236}">
              <a16:creationId xmlns:a16="http://schemas.microsoft.com/office/drawing/2014/main" id="{00000000-0008-0000-1300-0000584A0E00}"/>
            </a:ext>
          </a:extLst>
        </xdr:cNvPr>
        <xdr:cNvSpPr>
          <a:spLocks/>
        </xdr:cNvSpPr>
      </xdr:nvSpPr>
      <xdr:spPr bwMode="auto">
        <a:xfrm>
          <a:off x="13211175" y="445770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152400</xdr:rowOff>
    </xdr:from>
    <xdr:to>
      <xdr:col>44</xdr:col>
      <xdr:colOff>0</xdr:colOff>
      <xdr:row>16</xdr:row>
      <xdr:rowOff>152400</xdr:rowOff>
    </xdr:to>
    <xdr:sp macro="" textlink="">
      <xdr:nvSpPr>
        <xdr:cNvPr id="936537" name="Line 212">
          <a:extLst>
            <a:ext uri="{FF2B5EF4-FFF2-40B4-BE49-F238E27FC236}">
              <a16:creationId xmlns:a16="http://schemas.microsoft.com/office/drawing/2014/main" id="{00000000-0008-0000-1300-0000594A0E00}"/>
            </a:ext>
          </a:extLst>
        </xdr:cNvPr>
        <xdr:cNvSpPr>
          <a:spLocks noChangeShapeType="1"/>
        </xdr:cNvSpPr>
      </xdr:nvSpPr>
      <xdr:spPr bwMode="auto">
        <a:xfrm flipH="1">
          <a:off x="13211175" y="47720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247650</xdr:rowOff>
    </xdr:from>
    <xdr:to>
      <xdr:col>32</xdr:col>
      <xdr:colOff>114300</xdr:colOff>
      <xdr:row>16</xdr:row>
      <xdr:rowOff>247650</xdr:rowOff>
    </xdr:to>
    <xdr:sp macro="" textlink="">
      <xdr:nvSpPr>
        <xdr:cNvPr id="936538" name="Line 223">
          <a:extLst>
            <a:ext uri="{FF2B5EF4-FFF2-40B4-BE49-F238E27FC236}">
              <a16:creationId xmlns:a16="http://schemas.microsoft.com/office/drawing/2014/main" id="{00000000-0008-0000-1300-00005A4A0E00}"/>
            </a:ext>
          </a:extLst>
        </xdr:cNvPr>
        <xdr:cNvSpPr>
          <a:spLocks noChangeShapeType="1"/>
        </xdr:cNvSpPr>
      </xdr:nvSpPr>
      <xdr:spPr bwMode="auto">
        <a:xfrm rot="-5400000">
          <a:off x="9629775" y="4752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209550</xdr:rowOff>
    </xdr:from>
    <xdr:to>
      <xdr:col>33</xdr:col>
      <xdr:colOff>0</xdr:colOff>
      <xdr:row>13</xdr:row>
      <xdr:rowOff>209550</xdr:rowOff>
    </xdr:to>
    <xdr:sp macro="" textlink="">
      <xdr:nvSpPr>
        <xdr:cNvPr id="936539" name="Line 221">
          <a:extLst>
            <a:ext uri="{FF2B5EF4-FFF2-40B4-BE49-F238E27FC236}">
              <a16:creationId xmlns:a16="http://schemas.microsoft.com/office/drawing/2014/main" id="{00000000-0008-0000-1300-00005B4A0E00}"/>
            </a:ext>
          </a:extLst>
        </xdr:cNvPr>
        <xdr:cNvSpPr>
          <a:spLocks noChangeShapeType="1"/>
        </xdr:cNvSpPr>
      </xdr:nvSpPr>
      <xdr:spPr bwMode="auto">
        <a:xfrm rot="-5400000">
          <a:off x="9720263" y="37671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323850</xdr:colOff>
      <xdr:row>10</xdr:row>
      <xdr:rowOff>152400</xdr:rowOff>
    </xdr:to>
    <xdr:grpSp>
      <xdr:nvGrpSpPr>
        <xdr:cNvPr id="936540" name="グループ化 36">
          <a:extLst>
            <a:ext uri="{FF2B5EF4-FFF2-40B4-BE49-F238E27FC236}">
              <a16:creationId xmlns:a16="http://schemas.microsoft.com/office/drawing/2014/main" id="{00000000-0008-0000-1300-00005C4A0E00}"/>
            </a:ext>
          </a:extLst>
        </xdr:cNvPr>
        <xdr:cNvGrpSpPr>
          <a:grpSpLocks/>
        </xdr:cNvGrpSpPr>
      </xdr:nvGrpSpPr>
      <xdr:grpSpPr bwMode="auto">
        <a:xfrm>
          <a:off x="1838325" y="2190750"/>
          <a:ext cx="657225" cy="638175"/>
          <a:chOff x="1447800" y="2186940"/>
          <a:chExt cx="586740" cy="632460"/>
        </a:xfrm>
      </xdr:grpSpPr>
      <xdr:cxnSp macro="">
        <xdr:nvCxnSpPr>
          <xdr:cNvPr id="196" name="直線コネクタ 195">
            <a:extLst>
              <a:ext uri="{FF2B5EF4-FFF2-40B4-BE49-F238E27FC236}">
                <a16:creationId xmlns:a16="http://schemas.microsoft.com/office/drawing/2014/main" id="{00000000-0008-0000-1300-0000C4000000}"/>
              </a:ext>
            </a:extLst>
          </xdr:cNvPr>
          <xdr:cNvCxnSpPr/>
        </xdr:nvCxnSpPr>
        <xdr:spPr bwMode="auto">
          <a:xfrm>
            <a:off x="1447800" y="281940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1300-0000C5000000}"/>
              </a:ext>
            </a:extLst>
          </xdr:cNvPr>
          <xdr:cNvCxnSpPr/>
        </xdr:nvCxnSpPr>
        <xdr:spPr bwMode="auto">
          <a:xfrm rot="5400000" flipH="1" flipV="1">
            <a:off x="1403681"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1300-0000C6000000}"/>
              </a:ext>
            </a:extLst>
          </xdr:cNvPr>
          <xdr:cNvCxnSpPr/>
        </xdr:nvCxnSpPr>
        <xdr:spPr bwMode="auto">
          <a:xfrm>
            <a:off x="1711408" y="219638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66675</xdr:rowOff>
    </xdr:from>
    <xdr:to>
      <xdr:col>5</xdr:col>
      <xdr:colOff>0</xdr:colOff>
      <xdr:row>8</xdr:row>
      <xdr:rowOff>66675</xdr:rowOff>
    </xdr:to>
    <xdr:sp macro="" textlink="">
      <xdr:nvSpPr>
        <xdr:cNvPr id="936541" name="Line 5">
          <a:extLst>
            <a:ext uri="{FF2B5EF4-FFF2-40B4-BE49-F238E27FC236}">
              <a16:creationId xmlns:a16="http://schemas.microsoft.com/office/drawing/2014/main" id="{00000000-0008-0000-1300-00005D4A0E00}"/>
            </a:ext>
          </a:extLst>
        </xdr:cNvPr>
        <xdr:cNvSpPr>
          <a:spLocks noChangeShapeType="1"/>
        </xdr:cNvSpPr>
      </xdr:nvSpPr>
      <xdr:spPr bwMode="auto">
        <a:xfrm rot="-5400000">
          <a:off x="2333625" y="194310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76200</xdr:rowOff>
    </xdr:from>
    <xdr:to>
      <xdr:col>5</xdr:col>
      <xdr:colOff>0</xdr:colOff>
      <xdr:row>10</xdr:row>
      <xdr:rowOff>76200</xdr:rowOff>
    </xdr:to>
    <xdr:sp macro="" textlink="">
      <xdr:nvSpPr>
        <xdr:cNvPr id="936542" name="Line 5">
          <a:extLst>
            <a:ext uri="{FF2B5EF4-FFF2-40B4-BE49-F238E27FC236}">
              <a16:creationId xmlns:a16="http://schemas.microsoft.com/office/drawing/2014/main" id="{00000000-0008-0000-1300-00005E4A0E00}"/>
            </a:ext>
          </a:extLst>
        </xdr:cNvPr>
        <xdr:cNvSpPr>
          <a:spLocks noChangeShapeType="1"/>
        </xdr:cNvSpPr>
      </xdr:nvSpPr>
      <xdr:spPr bwMode="auto">
        <a:xfrm rot="-5400000">
          <a:off x="2333625" y="258127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123825</xdr:colOff>
      <xdr:row>16</xdr:row>
      <xdr:rowOff>238125</xdr:rowOff>
    </xdr:from>
    <xdr:to>
      <xdr:col>23</xdr:col>
      <xdr:colOff>152400</xdr:colOff>
      <xdr:row>16</xdr:row>
      <xdr:rowOff>238125</xdr:rowOff>
    </xdr:to>
    <xdr:sp macro="" textlink="">
      <xdr:nvSpPr>
        <xdr:cNvPr id="936543" name="Line 223">
          <a:extLst>
            <a:ext uri="{FF2B5EF4-FFF2-40B4-BE49-F238E27FC236}">
              <a16:creationId xmlns:a16="http://schemas.microsoft.com/office/drawing/2014/main" id="{00000000-0008-0000-1300-00005F4A0E00}"/>
            </a:ext>
          </a:extLst>
        </xdr:cNvPr>
        <xdr:cNvSpPr>
          <a:spLocks noChangeShapeType="1"/>
        </xdr:cNvSpPr>
      </xdr:nvSpPr>
      <xdr:spPr bwMode="auto">
        <a:xfrm rot="-5400000">
          <a:off x="7377113" y="474821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36544" name="Line 1">
          <a:extLst>
            <a:ext uri="{FF2B5EF4-FFF2-40B4-BE49-F238E27FC236}">
              <a16:creationId xmlns:a16="http://schemas.microsoft.com/office/drawing/2014/main" id="{00000000-0008-0000-1300-0000604A0E00}"/>
            </a:ext>
          </a:extLst>
        </xdr:cNvPr>
        <xdr:cNvSpPr>
          <a:spLocks noChangeShapeType="1"/>
        </xdr:cNvSpPr>
      </xdr:nvSpPr>
      <xdr:spPr bwMode="auto">
        <a:xfrm rot="-5400000">
          <a:off x="8034338" y="759618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36545" name="Line 1">
          <a:extLst>
            <a:ext uri="{FF2B5EF4-FFF2-40B4-BE49-F238E27FC236}">
              <a16:creationId xmlns:a16="http://schemas.microsoft.com/office/drawing/2014/main" id="{00000000-0008-0000-1300-0000614A0E00}"/>
            </a:ext>
          </a:extLst>
        </xdr:cNvPr>
        <xdr:cNvSpPr>
          <a:spLocks noChangeShapeType="1"/>
        </xdr:cNvSpPr>
      </xdr:nvSpPr>
      <xdr:spPr bwMode="auto">
        <a:xfrm>
          <a:off x="105060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20.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31659" name="Line 1">
          <a:extLst>
            <a:ext uri="{FF2B5EF4-FFF2-40B4-BE49-F238E27FC236}">
              <a16:creationId xmlns:a16="http://schemas.microsoft.com/office/drawing/2014/main" id="{00000000-0008-0000-1400-00004B370E00}"/>
            </a:ext>
          </a:extLst>
        </xdr:cNvPr>
        <xdr:cNvSpPr>
          <a:spLocks noChangeShapeType="1"/>
        </xdr:cNvSpPr>
      </xdr:nvSpPr>
      <xdr:spPr bwMode="auto">
        <a:xfrm>
          <a:off x="4267200" y="721995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31660" name="Line 2">
          <a:extLst>
            <a:ext uri="{FF2B5EF4-FFF2-40B4-BE49-F238E27FC236}">
              <a16:creationId xmlns:a16="http://schemas.microsoft.com/office/drawing/2014/main" id="{00000000-0008-0000-1400-00004C37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31661" name="Line 3">
          <a:extLst>
            <a:ext uri="{FF2B5EF4-FFF2-40B4-BE49-F238E27FC236}">
              <a16:creationId xmlns:a16="http://schemas.microsoft.com/office/drawing/2014/main" id="{00000000-0008-0000-1400-00004D37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31662" name="Line 4">
          <a:extLst>
            <a:ext uri="{FF2B5EF4-FFF2-40B4-BE49-F238E27FC236}">
              <a16:creationId xmlns:a16="http://schemas.microsoft.com/office/drawing/2014/main" id="{00000000-0008-0000-1400-00004E37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31663" name="Line 5">
          <a:extLst>
            <a:ext uri="{FF2B5EF4-FFF2-40B4-BE49-F238E27FC236}">
              <a16:creationId xmlns:a16="http://schemas.microsoft.com/office/drawing/2014/main" id="{00000000-0008-0000-1400-00004F37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31664" name="Line 6">
          <a:extLst>
            <a:ext uri="{FF2B5EF4-FFF2-40B4-BE49-F238E27FC236}">
              <a16:creationId xmlns:a16="http://schemas.microsoft.com/office/drawing/2014/main" id="{00000000-0008-0000-1400-00005037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31665" name="Line 7">
          <a:extLst>
            <a:ext uri="{FF2B5EF4-FFF2-40B4-BE49-F238E27FC236}">
              <a16:creationId xmlns:a16="http://schemas.microsoft.com/office/drawing/2014/main" id="{00000000-0008-0000-1400-000051370E00}"/>
            </a:ext>
          </a:extLst>
        </xdr:cNvPr>
        <xdr:cNvSpPr>
          <a:spLocks noChangeShapeType="1"/>
        </xdr:cNvSpPr>
      </xdr:nvSpPr>
      <xdr:spPr bwMode="auto">
        <a:xfrm rot="-5400000">
          <a:off x="50625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31666" name="Line 8">
          <a:extLst>
            <a:ext uri="{FF2B5EF4-FFF2-40B4-BE49-F238E27FC236}">
              <a16:creationId xmlns:a16="http://schemas.microsoft.com/office/drawing/2014/main" id="{00000000-0008-0000-1400-000052370E00}"/>
            </a:ext>
          </a:extLst>
        </xdr:cNvPr>
        <xdr:cNvSpPr>
          <a:spLocks noChangeShapeType="1"/>
        </xdr:cNvSpPr>
      </xdr:nvSpPr>
      <xdr:spPr bwMode="auto">
        <a:xfrm rot="-5400000">
          <a:off x="5072063" y="67389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31667" name="Line 9">
          <a:extLst>
            <a:ext uri="{FF2B5EF4-FFF2-40B4-BE49-F238E27FC236}">
              <a16:creationId xmlns:a16="http://schemas.microsoft.com/office/drawing/2014/main" id="{00000000-0008-0000-1400-000053370E00}"/>
            </a:ext>
          </a:extLst>
        </xdr:cNvPr>
        <xdr:cNvSpPr>
          <a:spLocks noChangeShapeType="1"/>
        </xdr:cNvSpPr>
      </xdr:nvSpPr>
      <xdr:spPr bwMode="auto">
        <a:xfrm rot="-5400000">
          <a:off x="4972050" y="77438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1668" name="Line 16">
          <a:extLst>
            <a:ext uri="{FF2B5EF4-FFF2-40B4-BE49-F238E27FC236}">
              <a16:creationId xmlns:a16="http://schemas.microsoft.com/office/drawing/2014/main" id="{00000000-0008-0000-1400-00005437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31669" name="Line 27">
          <a:extLst>
            <a:ext uri="{FF2B5EF4-FFF2-40B4-BE49-F238E27FC236}">
              <a16:creationId xmlns:a16="http://schemas.microsoft.com/office/drawing/2014/main" id="{00000000-0008-0000-1400-00005537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31670" name="Line 28">
          <a:extLst>
            <a:ext uri="{FF2B5EF4-FFF2-40B4-BE49-F238E27FC236}">
              <a16:creationId xmlns:a16="http://schemas.microsoft.com/office/drawing/2014/main" id="{00000000-0008-0000-1400-00005637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31671" name="Line 29">
          <a:extLst>
            <a:ext uri="{FF2B5EF4-FFF2-40B4-BE49-F238E27FC236}">
              <a16:creationId xmlns:a16="http://schemas.microsoft.com/office/drawing/2014/main" id="{00000000-0008-0000-1400-00005737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1672" name="Line 85">
          <a:extLst>
            <a:ext uri="{FF2B5EF4-FFF2-40B4-BE49-F238E27FC236}">
              <a16:creationId xmlns:a16="http://schemas.microsoft.com/office/drawing/2014/main" id="{00000000-0008-0000-1400-00005837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1673" name="Line 116">
          <a:extLst>
            <a:ext uri="{FF2B5EF4-FFF2-40B4-BE49-F238E27FC236}">
              <a16:creationId xmlns:a16="http://schemas.microsoft.com/office/drawing/2014/main" id="{00000000-0008-0000-1400-00005937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1674" name="Line 147">
          <a:extLst>
            <a:ext uri="{FF2B5EF4-FFF2-40B4-BE49-F238E27FC236}">
              <a16:creationId xmlns:a16="http://schemas.microsoft.com/office/drawing/2014/main" id="{00000000-0008-0000-1400-00005A37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1675" name="Line 178">
          <a:extLst>
            <a:ext uri="{FF2B5EF4-FFF2-40B4-BE49-F238E27FC236}">
              <a16:creationId xmlns:a16="http://schemas.microsoft.com/office/drawing/2014/main" id="{00000000-0008-0000-1400-00005B370E00}"/>
            </a:ext>
          </a:extLst>
        </xdr:cNvPr>
        <xdr:cNvSpPr>
          <a:spLocks noChangeShapeType="1"/>
        </xdr:cNvSpPr>
      </xdr:nvSpPr>
      <xdr:spPr bwMode="auto">
        <a:xfrm flipH="1">
          <a:off x="7334250" y="877252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31676" name="AutoShape 208">
          <a:extLst>
            <a:ext uri="{FF2B5EF4-FFF2-40B4-BE49-F238E27FC236}">
              <a16:creationId xmlns:a16="http://schemas.microsoft.com/office/drawing/2014/main" id="{00000000-0008-0000-1400-00005C370E00}"/>
            </a:ext>
          </a:extLst>
        </xdr:cNvPr>
        <xdr:cNvSpPr>
          <a:spLocks/>
        </xdr:cNvSpPr>
      </xdr:nvSpPr>
      <xdr:spPr bwMode="auto">
        <a:xfrm>
          <a:off x="7334250" y="843915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31677" name="Line 209">
          <a:extLst>
            <a:ext uri="{FF2B5EF4-FFF2-40B4-BE49-F238E27FC236}">
              <a16:creationId xmlns:a16="http://schemas.microsoft.com/office/drawing/2014/main" id="{00000000-0008-0000-1400-00005D370E00}"/>
            </a:ext>
          </a:extLst>
        </xdr:cNvPr>
        <xdr:cNvSpPr>
          <a:spLocks noChangeShapeType="1"/>
        </xdr:cNvSpPr>
      </xdr:nvSpPr>
      <xdr:spPr bwMode="auto">
        <a:xfrm flipH="1">
          <a:off x="7334250" y="877252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161925</xdr:rowOff>
    </xdr:from>
    <xdr:to>
      <xdr:col>44</xdr:col>
      <xdr:colOff>0</xdr:colOff>
      <xdr:row>17</xdr:row>
      <xdr:rowOff>152400</xdr:rowOff>
    </xdr:to>
    <xdr:sp macro="" textlink="">
      <xdr:nvSpPr>
        <xdr:cNvPr id="931678" name="AutoShape 211">
          <a:extLst>
            <a:ext uri="{FF2B5EF4-FFF2-40B4-BE49-F238E27FC236}">
              <a16:creationId xmlns:a16="http://schemas.microsoft.com/office/drawing/2014/main" id="{00000000-0008-0000-1400-00005E370E00}"/>
            </a:ext>
          </a:extLst>
        </xdr:cNvPr>
        <xdr:cNvSpPr>
          <a:spLocks/>
        </xdr:cNvSpPr>
      </xdr:nvSpPr>
      <xdr:spPr bwMode="auto">
        <a:xfrm>
          <a:off x="13211175" y="446722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161925</xdr:rowOff>
    </xdr:from>
    <xdr:to>
      <xdr:col>44</xdr:col>
      <xdr:colOff>0</xdr:colOff>
      <xdr:row>16</xdr:row>
      <xdr:rowOff>161925</xdr:rowOff>
    </xdr:to>
    <xdr:sp macro="" textlink="">
      <xdr:nvSpPr>
        <xdr:cNvPr id="931679" name="Line 212">
          <a:extLst>
            <a:ext uri="{FF2B5EF4-FFF2-40B4-BE49-F238E27FC236}">
              <a16:creationId xmlns:a16="http://schemas.microsoft.com/office/drawing/2014/main" id="{00000000-0008-0000-1400-00005F370E00}"/>
            </a:ext>
          </a:extLst>
        </xdr:cNvPr>
        <xdr:cNvSpPr>
          <a:spLocks noChangeShapeType="1"/>
        </xdr:cNvSpPr>
      </xdr:nvSpPr>
      <xdr:spPr bwMode="auto">
        <a:xfrm flipH="1">
          <a:off x="132111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266700</xdr:rowOff>
    </xdr:from>
    <xdr:to>
      <xdr:col>32</xdr:col>
      <xdr:colOff>114300</xdr:colOff>
      <xdr:row>16</xdr:row>
      <xdr:rowOff>266700</xdr:rowOff>
    </xdr:to>
    <xdr:sp macro="" textlink="">
      <xdr:nvSpPr>
        <xdr:cNvPr id="931680" name="Line 223">
          <a:extLst>
            <a:ext uri="{FF2B5EF4-FFF2-40B4-BE49-F238E27FC236}">
              <a16:creationId xmlns:a16="http://schemas.microsoft.com/office/drawing/2014/main" id="{00000000-0008-0000-1400-000060370E00}"/>
            </a:ext>
          </a:extLst>
        </xdr:cNvPr>
        <xdr:cNvSpPr>
          <a:spLocks noChangeShapeType="1"/>
        </xdr:cNvSpPr>
      </xdr:nvSpPr>
      <xdr:spPr bwMode="auto">
        <a:xfrm rot="-5400000">
          <a:off x="96297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247650</xdr:rowOff>
    </xdr:from>
    <xdr:to>
      <xdr:col>33</xdr:col>
      <xdr:colOff>0</xdr:colOff>
      <xdr:row>13</xdr:row>
      <xdr:rowOff>247650</xdr:rowOff>
    </xdr:to>
    <xdr:sp macro="" textlink="">
      <xdr:nvSpPr>
        <xdr:cNvPr id="931681" name="Line 221">
          <a:extLst>
            <a:ext uri="{FF2B5EF4-FFF2-40B4-BE49-F238E27FC236}">
              <a16:creationId xmlns:a16="http://schemas.microsoft.com/office/drawing/2014/main" id="{00000000-0008-0000-1400-000061370E00}"/>
            </a:ext>
          </a:extLst>
        </xdr:cNvPr>
        <xdr:cNvSpPr>
          <a:spLocks noChangeShapeType="1"/>
        </xdr:cNvSpPr>
      </xdr:nvSpPr>
      <xdr:spPr bwMode="auto">
        <a:xfrm rot="-5400000">
          <a:off x="97202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133350</xdr:rowOff>
    </xdr:from>
    <xdr:to>
      <xdr:col>4</xdr:col>
      <xdr:colOff>323850</xdr:colOff>
      <xdr:row>10</xdr:row>
      <xdr:rowOff>142875</xdr:rowOff>
    </xdr:to>
    <xdr:grpSp>
      <xdr:nvGrpSpPr>
        <xdr:cNvPr id="931682" name="グループ化 36">
          <a:extLst>
            <a:ext uri="{FF2B5EF4-FFF2-40B4-BE49-F238E27FC236}">
              <a16:creationId xmlns:a16="http://schemas.microsoft.com/office/drawing/2014/main" id="{00000000-0008-0000-1400-000062370E00}"/>
            </a:ext>
          </a:extLst>
        </xdr:cNvPr>
        <xdr:cNvGrpSpPr>
          <a:grpSpLocks/>
        </xdr:cNvGrpSpPr>
      </xdr:nvGrpSpPr>
      <xdr:grpSpPr bwMode="auto">
        <a:xfrm>
          <a:off x="1838325" y="2181225"/>
          <a:ext cx="657225" cy="638175"/>
          <a:chOff x="1447800" y="2179320"/>
          <a:chExt cx="586740" cy="632460"/>
        </a:xfrm>
      </xdr:grpSpPr>
      <xdr:cxnSp macro="">
        <xdr:nvCxnSpPr>
          <xdr:cNvPr id="196" name="直線コネクタ 195">
            <a:extLst>
              <a:ext uri="{FF2B5EF4-FFF2-40B4-BE49-F238E27FC236}">
                <a16:creationId xmlns:a16="http://schemas.microsoft.com/office/drawing/2014/main" id="{00000000-0008-0000-1400-0000C4000000}"/>
              </a:ext>
            </a:extLst>
          </xdr:cNvPr>
          <xdr:cNvCxnSpPr/>
        </xdr:nvCxnSpPr>
        <xdr:spPr bwMode="auto">
          <a:xfrm>
            <a:off x="1447800" y="281178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1400-0000C5000000}"/>
              </a:ext>
            </a:extLst>
          </xdr:cNvPr>
          <xdr:cNvCxnSpPr/>
        </xdr:nvCxnSpPr>
        <xdr:spPr bwMode="auto">
          <a:xfrm rot="5400000" flipH="1" flipV="1">
            <a:off x="1403681" y="249555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1400-0000C6000000}"/>
              </a:ext>
            </a:extLst>
          </xdr:cNvPr>
          <xdr:cNvCxnSpPr/>
        </xdr:nvCxnSpPr>
        <xdr:spPr bwMode="auto">
          <a:xfrm>
            <a:off x="1711408" y="218876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57150</xdr:rowOff>
    </xdr:from>
    <xdr:to>
      <xdr:col>5</xdr:col>
      <xdr:colOff>0</xdr:colOff>
      <xdr:row>8</xdr:row>
      <xdr:rowOff>57150</xdr:rowOff>
    </xdr:to>
    <xdr:sp macro="" textlink="">
      <xdr:nvSpPr>
        <xdr:cNvPr id="931683" name="Line 5">
          <a:extLst>
            <a:ext uri="{FF2B5EF4-FFF2-40B4-BE49-F238E27FC236}">
              <a16:creationId xmlns:a16="http://schemas.microsoft.com/office/drawing/2014/main" id="{00000000-0008-0000-1400-000063370E00}"/>
            </a:ext>
          </a:extLst>
        </xdr:cNvPr>
        <xdr:cNvSpPr>
          <a:spLocks noChangeShapeType="1"/>
        </xdr:cNvSpPr>
      </xdr:nvSpPr>
      <xdr:spPr bwMode="auto">
        <a:xfrm rot="-5400000">
          <a:off x="2333625" y="193357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66675</xdr:rowOff>
    </xdr:from>
    <xdr:to>
      <xdr:col>5</xdr:col>
      <xdr:colOff>0</xdr:colOff>
      <xdr:row>10</xdr:row>
      <xdr:rowOff>66675</xdr:rowOff>
    </xdr:to>
    <xdr:sp macro="" textlink="">
      <xdr:nvSpPr>
        <xdr:cNvPr id="931684" name="Line 5">
          <a:extLst>
            <a:ext uri="{FF2B5EF4-FFF2-40B4-BE49-F238E27FC236}">
              <a16:creationId xmlns:a16="http://schemas.microsoft.com/office/drawing/2014/main" id="{00000000-0008-0000-1400-000064370E00}"/>
            </a:ext>
          </a:extLst>
        </xdr:cNvPr>
        <xdr:cNvSpPr>
          <a:spLocks noChangeShapeType="1"/>
        </xdr:cNvSpPr>
      </xdr:nvSpPr>
      <xdr:spPr bwMode="auto">
        <a:xfrm rot="-5400000">
          <a:off x="2333625" y="257175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123825</xdr:colOff>
      <xdr:row>16</xdr:row>
      <xdr:rowOff>257175</xdr:rowOff>
    </xdr:from>
    <xdr:to>
      <xdr:col>23</xdr:col>
      <xdr:colOff>152400</xdr:colOff>
      <xdr:row>16</xdr:row>
      <xdr:rowOff>257175</xdr:rowOff>
    </xdr:to>
    <xdr:sp macro="" textlink="">
      <xdr:nvSpPr>
        <xdr:cNvPr id="931685" name="Line 223">
          <a:extLst>
            <a:ext uri="{FF2B5EF4-FFF2-40B4-BE49-F238E27FC236}">
              <a16:creationId xmlns:a16="http://schemas.microsoft.com/office/drawing/2014/main" id="{00000000-0008-0000-1400-000065370E00}"/>
            </a:ext>
          </a:extLst>
        </xdr:cNvPr>
        <xdr:cNvSpPr>
          <a:spLocks noChangeShapeType="1"/>
        </xdr:cNvSpPr>
      </xdr:nvSpPr>
      <xdr:spPr bwMode="auto">
        <a:xfrm rot="-5400000">
          <a:off x="7377113" y="476726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31686" name="Line 1">
          <a:extLst>
            <a:ext uri="{FF2B5EF4-FFF2-40B4-BE49-F238E27FC236}">
              <a16:creationId xmlns:a16="http://schemas.microsoft.com/office/drawing/2014/main" id="{00000000-0008-0000-1400-000066370E00}"/>
            </a:ext>
          </a:extLst>
        </xdr:cNvPr>
        <xdr:cNvSpPr>
          <a:spLocks noChangeShapeType="1"/>
        </xdr:cNvSpPr>
      </xdr:nvSpPr>
      <xdr:spPr bwMode="auto">
        <a:xfrm rot="-5400000">
          <a:off x="8034338" y="759618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31687" name="Line 1">
          <a:extLst>
            <a:ext uri="{FF2B5EF4-FFF2-40B4-BE49-F238E27FC236}">
              <a16:creationId xmlns:a16="http://schemas.microsoft.com/office/drawing/2014/main" id="{00000000-0008-0000-1400-000067370E00}"/>
            </a:ext>
          </a:extLst>
        </xdr:cNvPr>
        <xdr:cNvSpPr>
          <a:spLocks noChangeShapeType="1"/>
        </xdr:cNvSpPr>
      </xdr:nvSpPr>
      <xdr:spPr bwMode="auto">
        <a:xfrm>
          <a:off x="105060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21.xml><?xml version="1.0" encoding="utf-8"?>
<xdr:wsDr xmlns:xdr="http://schemas.openxmlformats.org/drawingml/2006/spreadsheetDrawing" xmlns:a="http://schemas.openxmlformats.org/drawingml/2006/main">
  <xdr:twoCellAnchor>
    <xdr:from>
      <xdr:col>2</xdr:col>
      <xdr:colOff>123825</xdr:colOff>
      <xdr:row>1</xdr:row>
      <xdr:rowOff>66675</xdr:rowOff>
    </xdr:from>
    <xdr:to>
      <xdr:col>3</xdr:col>
      <xdr:colOff>266700</xdr:colOff>
      <xdr:row>1</xdr:row>
      <xdr:rowOff>266700</xdr:rowOff>
    </xdr:to>
    <xdr:sp macro="" textlink="">
      <xdr:nvSpPr>
        <xdr:cNvPr id="414751" name="Rectangle 1">
          <a:extLst>
            <a:ext uri="{FF2B5EF4-FFF2-40B4-BE49-F238E27FC236}">
              <a16:creationId xmlns:a16="http://schemas.microsoft.com/office/drawing/2014/main" id="{00000000-0008-0000-1500-00001F540600}"/>
            </a:ext>
          </a:extLst>
        </xdr:cNvPr>
        <xdr:cNvSpPr>
          <a:spLocks noChangeArrowheads="1"/>
        </xdr:cNvSpPr>
      </xdr:nvSpPr>
      <xdr:spPr bwMode="auto">
        <a:xfrm>
          <a:off x="600075" y="333375"/>
          <a:ext cx="428625" cy="200025"/>
        </a:xfrm>
        <a:prstGeom prst="rect">
          <a:avLst/>
        </a:prstGeom>
        <a:solidFill>
          <a:srgbClr val="FF0000"/>
        </a:solidFill>
        <a:ln w="9525">
          <a:solidFill>
            <a:srgbClr val="000000"/>
          </a:solidFill>
          <a:miter lim="800000"/>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drawing" Target="../drawings/drawing7.xml"/></Relationships>
</file>

<file path=xl/worksheets/_rels/sheet9.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drawing" Target="../drawings/drawing11.xml"/></Relationships>
</file>

<file path=xl/worksheets/_rels/sheet13.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drawing" Target="../drawings/drawing12.xml"/></Relationships>
</file>

<file path=xl/worksheets/_rels/sheet14.xml.rels><?xml version="1.0" encoding="UTF-8" standalone="yes"?>
<Relationships xmlns="http://schemas.openxmlformats.org/package/2006/relationships"><Relationship Id="rId3" Type="http://schemas.openxmlformats.org/officeDocument/2006/relationships/comments" Target="../comments14.xml"/><Relationship Id="rId2" Type="http://schemas.openxmlformats.org/officeDocument/2006/relationships/vmlDrawing" Target="../drawings/vmlDrawing14.vml"/><Relationship Id="rId1" Type="http://schemas.openxmlformats.org/officeDocument/2006/relationships/drawing" Target="../drawings/drawing13.xml"/></Relationships>
</file>

<file path=xl/worksheets/_rels/sheet15.xml.rels><?xml version="1.0" encoding="UTF-8" standalone="yes"?>
<Relationships xmlns="http://schemas.openxmlformats.org/package/2006/relationships"><Relationship Id="rId3" Type="http://schemas.openxmlformats.org/officeDocument/2006/relationships/comments" Target="../comments15.xml"/><Relationship Id="rId2" Type="http://schemas.openxmlformats.org/officeDocument/2006/relationships/vmlDrawing" Target="../drawings/vmlDrawing15.vml"/><Relationship Id="rId1" Type="http://schemas.openxmlformats.org/officeDocument/2006/relationships/drawing" Target="../drawings/drawing14.xml"/></Relationships>
</file>

<file path=xl/worksheets/_rels/sheet16.xml.rels><?xml version="1.0" encoding="UTF-8" standalone="yes"?>
<Relationships xmlns="http://schemas.openxmlformats.org/package/2006/relationships"><Relationship Id="rId3" Type="http://schemas.openxmlformats.org/officeDocument/2006/relationships/comments" Target="../comments16.xml"/><Relationship Id="rId2" Type="http://schemas.openxmlformats.org/officeDocument/2006/relationships/vmlDrawing" Target="../drawings/vmlDrawing16.vml"/><Relationship Id="rId1" Type="http://schemas.openxmlformats.org/officeDocument/2006/relationships/drawing" Target="../drawings/drawing15.xml"/></Relationships>
</file>

<file path=xl/worksheets/_rels/sheet17.xml.rels><?xml version="1.0" encoding="UTF-8" standalone="yes"?>
<Relationships xmlns="http://schemas.openxmlformats.org/package/2006/relationships"><Relationship Id="rId3" Type="http://schemas.openxmlformats.org/officeDocument/2006/relationships/comments" Target="../comments17.xml"/><Relationship Id="rId2" Type="http://schemas.openxmlformats.org/officeDocument/2006/relationships/vmlDrawing" Target="../drawings/vmlDrawing17.vml"/><Relationship Id="rId1" Type="http://schemas.openxmlformats.org/officeDocument/2006/relationships/drawing" Target="../drawings/drawing16.xml"/></Relationships>
</file>

<file path=xl/worksheets/_rels/sheet18.xml.rels><?xml version="1.0" encoding="UTF-8" standalone="yes"?>
<Relationships xmlns="http://schemas.openxmlformats.org/package/2006/relationships"><Relationship Id="rId3" Type="http://schemas.openxmlformats.org/officeDocument/2006/relationships/comments" Target="../comments18.xml"/><Relationship Id="rId2" Type="http://schemas.openxmlformats.org/officeDocument/2006/relationships/vmlDrawing" Target="../drawings/vmlDrawing18.vml"/><Relationship Id="rId1" Type="http://schemas.openxmlformats.org/officeDocument/2006/relationships/drawing" Target="../drawings/drawing17.xml"/></Relationships>
</file>

<file path=xl/worksheets/_rels/sheet19.xml.rels><?xml version="1.0" encoding="UTF-8" standalone="yes"?>
<Relationships xmlns="http://schemas.openxmlformats.org/package/2006/relationships"><Relationship Id="rId3" Type="http://schemas.openxmlformats.org/officeDocument/2006/relationships/comments" Target="../comments19.xml"/><Relationship Id="rId2" Type="http://schemas.openxmlformats.org/officeDocument/2006/relationships/vmlDrawing" Target="../drawings/vmlDrawing19.vml"/><Relationship Id="rId1" Type="http://schemas.openxmlformats.org/officeDocument/2006/relationships/drawing" Target="../drawings/drawing18.xml"/></Relationships>
</file>

<file path=xl/worksheets/_rels/sheet20.xml.rels><?xml version="1.0" encoding="UTF-8" standalone="yes"?>
<Relationships xmlns="http://schemas.openxmlformats.org/package/2006/relationships"><Relationship Id="rId3" Type="http://schemas.openxmlformats.org/officeDocument/2006/relationships/comments" Target="../comments20.xml"/><Relationship Id="rId2" Type="http://schemas.openxmlformats.org/officeDocument/2006/relationships/vmlDrawing" Target="../drawings/vmlDrawing20.vml"/><Relationship Id="rId1" Type="http://schemas.openxmlformats.org/officeDocument/2006/relationships/drawing" Target="../drawings/drawing19.xml"/></Relationships>
</file>

<file path=xl/worksheets/_rels/sheet21.xml.rels><?xml version="1.0" encoding="UTF-8" standalone="yes"?>
<Relationships xmlns="http://schemas.openxmlformats.org/package/2006/relationships"><Relationship Id="rId3" Type="http://schemas.openxmlformats.org/officeDocument/2006/relationships/comments" Target="../comments21.xml"/><Relationship Id="rId2" Type="http://schemas.openxmlformats.org/officeDocument/2006/relationships/vmlDrawing" Target="../drawings/vmlDrawing21.vml"/><Relationship Id="rId1" Type="http://schemas.openxmlformats.org/officeDocument/2006/relationships/drawing" Target="../drawings/drawing20.xml"/></Relationships>
</file>

<file path=xl/worksheets/_rels/sheet22.xml.rels><?xml version="1.0" encoding="UTF-8" standalone="yes"?>
<Relationships xmlns="http://schemas.openxmlformats.org/package/2006/relationships"><Relationship Id="rId1" Type="http://schemas.openxmlformats.org/officeDocument/2006/relationships/drawing" Target="../drawings/drawing21.xml"/></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5"/>
  <dimension ref="A2:AB144"/>
  <sheetViews>
    <sheetView showGridLines="0" tabSelected="1" view="pageBreakPreview" topLeftCell="B24" zoomScaleNormal="100" zoomScaleSheetLayoutView="100" workbookViewId="0">
      <selection activeCell="N28" sqref="N28"/>
    </sheetView>
  </sheetViews>
  <sheetFormatPr defaultColWidth="9" defaultRowHeight="12" x14ac:dyDescent="0.15"/>
  <cols>
    <col min="1" max="1" width="1" style="22" customWidth="1"/>
    <col min="2" max="2" width="3.375" style="22" customWidth="1"/>
    <col min="3" max="3" width="3.375" style="21" customWidth="1"/>
    <col min="4" max="4" width="3.875" style="21" customWidth="1"/>
    <col min="5" max="5" width="9.625" style="21" customWidth="1"/>
    <col min="6" max="6" width="2.75" style="21" customWidth="1"/>
    <col min="7" max="7" width="6.75" style="21" customWidth="1"/>
    <col min="8" max="8" width="13.75" style="21" customWidth="1"/>
    <col min="9" max="9" width="5.75" style="21" customWidth="1"/>
    <col min="10" max="10" width="3.75" style="21" customWidth="1"/>
    <col min="11" max="11" width="10.75" style="21" customWidth="1"/>
    <col min="12" max="12" width="6.75" style="21" customWidth="1"/>
    <col min="13" max="13" width="7.75" style="21" customWidth="1"/>
    <col min="14" max="14" width="6.75" style="21" customWidth="1"/>
    <col min="15" max="15" width="7.75" style="21" customWidth="1"/>
    <col min="16" max="16" width="2.25" style="21" customWidth="1"/>
    <col min="17" max="18" width="9" style="21"/>
    <col min="19" max="19" width="10.75" style="21" customWidth="1"/>
    <col min="20" max="20" width="9" style="21"/>
    <col min="21" max="21" width="13.375" style="21" customWidth="1"/>
    <col min="22" max="27" width="9" style="21"/>
    <col min="28" max="28" width="33.75" style="21" customWidth="1"/>
    <col min="29" max="16384" width="9" style="21"/>
  </cols>
  <sheetData>
    <row r="2" spans="1:25" ht="13.5" x14ac:dyDescent="0.15">
      <c r="C2" s="20" t="s">
        <v>50</v>
      </c>
    </row>
    <row r="3" spans="1:25" ht="13.5" x14ac:dyDescent="0.15">
      <c r="C3" s="20" t="s">
        <v>159</v>
      </c>
    </row>
    <row r="4" spans="1:25" s="73" customFormat="1" ht="13.5" x14ac:dyDescent="0.15">
      <c r="A4" s="72"/>
      <c r="B4" s="72"/>
      <c r="C4" s="20" t="s">
        <v>358</v>
      </c>
      <c r="E4" s="92"/>
    </row>
    <row r="5" spans="1:25" s="284" customFormat="1" ht="13.5" x14ac:dyDescent="0.15">
      <c r="A5" s="282"/>
      <c r="B5" s="282"/>
      <c r="C5" s="287" t="s">
        <v>345</v>
      </c>
      <c r="E5" s="285"/>
    </row>
    <row r="6" spans="1:25" ht="13.5" x14ac:dyDescent="0.15">
      <c r="C6" s="20"/>
    </row>
    <row r="7" spans="1:25" ht="13.5" x14ac:dyDescent="0.15">
      <c r="C7" s="20" t="s">
        <v>2</v>
      </c>
      <c r="Q7" s="20"/>
    </row>
    <row r="8" spans="1:25" s="284" customFormat="1" ht="13.5" x14ac:dyDescent="0.15">
      <c r="A8" s="282"/>
      <c r="B8" s="282"/>
      <c r="C8" s="287" t="s">
        <v>347</v>
      </c>
      <c r="D8" s="288"/>
      <c r="E8" s="288"/>
      <c r="F8" s="288"/>
      <c r="G8" s="289"/>
      <c r="H8" s="289"/>
      <c r="I8" s="289"/>
      <c r="J8" s="289"/>
      <c r="K8" s="289"/>
      <c r="L8" s="289"/>
      <c r="M8" s="289"/>
      <c r="N8" s="289"/>
      <c r="O8" s="289"/>
      <c r="P8" s="289"/>
      <c r="Q8" s="289"/>
      <c r="R8" s="289"/>
      <c r="W8" s="283"/>
      <c r="X8" s="283"/>
      <c r="Y8" s="286"/>
    </row>
    <row r="9" spans="1:25" s="284" customFormat="1" ht="13.5" x14ac:dyDescent="0.15">
      <c r="A9" s="282"/>
      <c r="B9" s="282"/>
      <c r="C9" s="287"/>
      <c r="D9" s="287" t="s">
        <v>434</v>
      </c>
      <c r="E9" s="288"/>
      <c r="F9" s="288"/>
      <c r="G9" s="289"/>
      <c r="H9" s="289"/>
      <c r="I9" s="289"/>
      <c r="J9" s="289"/>
      <c r="K9" s="289"/>
      <c r="L9" s="289"/>
      <c r="M9" s="289"/>
      <c r="N9" s="289"/>
      <c r="O9" s="289"/>
      <c r="P9" s="289"/>
      <c r="Q9" s="289"/>
      <c r="R9" s="289"/>
      <c r="W9" s="283"/>
      <c r="X9" s="283"/>
      <c r="Y9" s="286"/>
    </row>
    <row r="10" spans="1:25" s="284" customFormat="1" ht="13.5" x14ac:dyDescent="0.15">
      <c r="A10" s="282"/>
      <c r="B10" s="282"/>
      <c r="C10" s="289"/>
      <c r="D10" s="289"/>
      <c r="E10" s="287" t="s">
        <v>436</v>
      </c>
      <c r="F10" s="289"/>
      <c r="G10" s="289"/>
      <c r="H10" s="289"/>
      <c r="I10" s="289"/>
      <c r="J10" s="289"/>
      <c r="K10" s="289"/>
      <c r="L10" s="289"/>
      <c r="M10" s="289"/>
      <c r="N10" s="289"/>
      <c r="O10" s="289"/>
      <c r="P10" s="289"/>
      <c r="Q10" s="289"/>
      <c r="R10" s="289"/>
      <c r="W10" s="283"/>
      <c r="X10" s="283"/>
      <c r="Y10" s="286"/>
    </row>
    <row r="11" spans="1:25" ht="13.5" x14ac:dyDescent="0.15">
      <c r="C11" s="287" t="s">
        <v>348</v>
      </c>
      <c r="D11" s="289"/>
      <c r="E11" s="289"/>
      <c r="F11" s="289"/>
      <c r="G11" s="289"/>
      <c r="H11" s="289"/>
      <c r="I11" s="289"/>
      <c r="J11" s="289"/>
      <c r="K11" s="289"/>
      <c r="L11" s="289"/>
      <c r="M11" s="289"/>
      <c r="N11" s="289"/>
      <c r="O11" s="289"/>
      <c r="P11" s="289"/>
      <c r="Q11" s="289"/>
      <c r="R11" s="289"/>
      <c r="W11" s="20"/>
      <c r="X11" s="20"/>
      <c r="Y11" s="276"/>
    </row>
    <row r="12" spans="1:25" ht="13.5" x14ac:dyDescent="0.15">
      <c r="C12" s="287" t="s">
        <v>349</v>
      </c>
      <c r="D12" s="289"/>
      <c r="E12" s="289"/>
      <c r="F12" s="289"/>
      <c r="G12" s="289"/>
      <c r="H12" s="289"/>
      <c r="I12" s="289"/>
      <c r="J12" s="289"/>
      <c r="K12" s="289"/>
      <c r="L12" s="289"/>
      <c r="M12" s="289"/>
      <c r="N12" s="289"/>
      <c r="O12" s="289"/>
      <c r="P12" s="289"/>
      <c r="Q12" s="289"/>
      <c r="R12" s="289"/>
      <c r="W12" s="20"/>
      <c r="X12" s="20"/>
      <c r="Y12" s="276"/>
    </row>
    <row r="13" spans="1:25" ht="13.5" x14ac:dyDescent="0.15">
      <c r="C13" s="287" t="s">
        <v>350</v>
      </c>
      <c r="D13" s="289"/>
      <c r="E13" s="289"/>
      <c r="F13" s="289"/>
      <c r="G13" s="289"/>
      <c r="H13" s="289"/>
      <c r="I13" s="289"/>
      <c r="J13" s="289"/>
      <c r="K13" s="289"/>
      <c r="L13" s="289"/>
      <c r="M13" s="289"/>
      <c r="N13" s="289"/>
      <c r="O13" s="289"/>
      <c r="P13" s="289"/>
      <c r="Q13" s="289"/>
      <c r="R13" s="289"/>
      <c r="X13" s="20"/>
      <c r="Y13" s="276"/>
    </row>
    <row r="14" spans="1:25" ht="13.5" x14ac:dyDescent="0.15">
      <c r="C14" s="287"/>
      <c r="D14" s="289"/>
      <c r="E14" s="289"/>
      <c r="F14" s="289"/>
      <c r="G14" s="289"/>
      <c r="H14" s="289"/>
      <c r="I14" s="289"/>
      <c r="J14" s="289"/>
      <c r="K14" s="289"/>
      <c r="L14" s="289"/>
      <c r="M14" s="289"/>
      <c r="N14" s="289"/>
      <c r="O14" s="289"/>
      <c r="P14" s="289"/>
      <c r="Q14" s="289"/>
      <c r="R14" s="289"/>
      <c r="X14" s="20"/>
      <c r="Y14" s="276"/>
    </row>
    <row r="15" spans="1:25" ht="13.5" x14ac:dyDescent="0.15">
      <c r="B15" s="72"/>
      <c r="C15" s="287" t="s">
        <v>435</v>
      </c>
      <c r="D15" s="290"/>
      <c r="E15" s="290"/>
      <c r="F15" s="289"/>
      <c r="G15" s="289"/>
      <c r="H15" s="289"/>
      <c r="I15" s="289"/>
      <c r="J15" s="289"/>
      <c r="K15" s="289"/>
      <c r="L15" s="289"/>
      <c r="M15" s="289"/>
      <c r="N15" s="289"/>
      <c r="O15" s="289"/>
      <c r="P15" s="289"/>
      <c r="Q15" s="289"/>
      <c r="R15" s="289"/>
      <c r="W15" s="20"/>
      <c r="X15" s="20"/>
      <c r="Y15" s="276"/>
    </row>
    <row r="16" spans="1:25" s="73" customFormat="1" ht="13.5" x14ac:dyDescent="0.15">
      <c r="A16" s="72"/>
      <c r="B16" s="72"/>
      <c r="C16" s="287" t="s">
        <v>342</v>
      </c>
      <c r="D16" s="290"/>
      <c r="E16" s="290"/>
      <c r="F16" s="290"/>
      <c r="G16" s="290"/>
      <c r="H16" s="290"/>
      <c r="I16" s="290"/>
      <c r="J16" s="290"/>
      <c r="K16" s="290"/>
      <c r="L16" s="290"/>
      <c r="M16" s="290"/>
      <c r="N16" s="290"/>
      <c r="O16" s="290"/>
      <c r="P16" s="290"/>
      <c r="Q16" s="290"/>
      <c r="R16" s="290"/>
      <c r="W16" s="20"/>
      <c r="X16" s="280"/>
      <c r="Y16" s="280"/>
    </row>
    <row r="17" spans="1:25" ht="36.75" customHeight="1" x14ac:dyDescent="0.15">
      <c r="C17" s="495" t="s">
        <v>343</v>
      </c>
      <c r="D17" s="496"/>
      <c r="E17" s="496"/>
      <c r="F17" s="496"/>
      <c r="G17" s="496"/>
      <c r="H17" s="496"/>
      <c r="I17" s="496"/>
      <c r="J17" s="496"/>
      <c r="K17" s="496"/>
      <c r="L17" s="496"/>
      <c r="M17" s="496"/>
      <c r="N17" s="496"/>
      <c r="O17" s="496"/>
      <c r="P17" s="496"/>
      <c r="Q17" s="496"/>
      <c r="R17" s="496"/>
      <c r="S17" s="281"/>
      <c r="T17" s="281"/>
      <c r="U17" s="281"/>
      <c r="V17" s="281"/>
      <c r="W17" s="281"/>
      <c r="X17" s="281"/>
      <c r="Y17" s="276"/>
    </row>
    <row r="19" spans="1:25" ht="13.5" x14ac:dyDescent="0.15">
      <c r="C19" s="20" t="s">
        <v>3</v>
      </c>
      <c r="Q19" s="20"/>
      <c r="R19" s="20"/>
      <c r="S19" s="88"/>
    </row>
    <row r="20" spans="1:25" ht="13.5" x14ac:dyDescent="0.15">
      <c r="C20" s="493"/>
      <c r="D20" s="494"/>
      <c r="E20" s="20" t="s">
        <v>49</v>
      </c>
      <c r="Q20" s="20"/>
      <c r="R20" s="88"/>
      <c r="S20" s="88"/>
    </row>
    <row r="21" spans="1:25" ht="13.5" x14ac:dyDescent="0.15">
      <c r="C21" s="497" t="s">
        <v>354</v>
      </c>
      <c r="D21" s="498"/>
      <c r="E21" s="20" t="s">
        <v>344</v>
      </c>
      <c r="Q21" s="20"/>
      <c r="R21" s="88"/>
      <c r="S21" s="88"/>
    </row>
    <row r="22" spans="1:25" ht="13.5" x14ac:dyDescent="0.15">
      <c r="C22" s="516" t="s">
        <v>355</v>
      </c>
      <c r="D22" s="517"/>
      <c r="E22" s="20" t="s">
        <v>1</v>
      </c>
      <c r="Q22" s="20"/>
      <c r="R22" s="88"/>
      <c r="S22" s="88"/>
    </row>
    <row r="23" spans="1:25" ht="13.5" x14ac:dyDescent="0.15">
      <c r="C23" s="518" t="s">
        <v>356</v>
      </c>
      <c r="D23" s="519"/>
      <c r="E23" s="20" t="s">
        <v>46</v>
      </c>
      <c r="Q23" s="20"/>
      <c r="R23" s="20"/>
      <c r="S23" s="88"/>
    </row>
    <row r="24" spans="1:25" ht="13.5" x14ac:dyDescent="0.15">
      <c r="C24" s="520" t="s">
        <v>357</v>
      </c>
      <c r="D24" s="521"/>
      <c r="E24" s="287" t="s">
        <v>346</v>
      </c>
      <c r="Q24" s="20"/>
      <c r="R24" s="20"/>
      <c r="S24" s="88"/>
    </row>
    <row r="25" spans="1:25" ht="13.5" x14ac:dyDescent="0.15">
      <c r="E25" s="287" t="s">
        <v>351</v>
      </c>
      <c r="Q25" s="20"/>
      <c r="R25" s="20"/>
      <c r="S25" s="88"/>
    </row>
    <row r="26" spans="1:25" ht="14.25" thickBot="1" x14ac:dyDescent="0.2">
      <c r="E26" s="393"/>
      <c r="O26" s="98" t="s">
        <v>158</v>
      </c>
      <c r="Q26" s="20"/>
      <c r="R26" s="20"/>
      <c r="S26" s="88"/>
    </row>
    <row r="27" spans="1:25" ht="13.5" x14ac:dyDescent="0.15">
      <c r="A27" s="21">
        <v>14</v>
      </c>
      <c r="M27" s="499" t="s">
        <v>326</v>
      </c>
      <c r="N27" s="96" t="s">
        <v>112</v>
      </c>
      <c r="O27" s="97" t="s">
        <v>113</v>
      </c>
      <c r="Q27" s="20"/>
      <c r="R27" s="20"/>
      <c r="S27" s="88"/>
    </row>
    <row r="28" spans="1:25" ht="20.100000000000001" customHeight="1" thickBot="1" x14ac:dyDescent="0.2">
      <c r="A28" s="22">
        <f>+R86</f>
        <v>0</v>
      </c>
      <c r="C28" s="21" t="s">
        <v>295</v>
      </c>
      <c r="M28" s="500"/>
      <c r="N28" s="244" t="s">
        <v>451</v>
      </c>
      <c r="O28" s="245" t="s">
        <v>155</v>
      </c>
      <c r="Q28" s="20"/>
      <c r="R28" s="20"/>
      <c r="S28" s="88"/>
    </row>
    <row r="29" spans="1:25" ht="13.5" x14ac:dyDescent="0.15">
      <c r="C29" s="450" t="s">
        <v>390</v>
      </c>
      <c r="D29" s="451"/>
      <c r="E29" s="451"/>
      <c r="F29" s="451"/>
      <c r="G29" s="451"/>
      <c r="H29" s="451"/>
      <c r="I29" s="451"/>
      <c r="J29" s="451"/>
      <c r="K29" s="451"/>
      <c r="L29" s="451"/>
      <c r="M29" s="451"/>
      <c r="N29" s="451"/>
      <c r="O29" s="451"/>
      <c r="Q29" s="20"/>
      <c r="R29" s="20"/>
      <c r="S29" s="276"/>
    </row>
    <row r="30" spans="1:25" ht="13.5" x14ac:dyDescent="0.15">
      <c r="C30" s="75"/>
      <c r="D30" s="76"/>
      <c r="E30" s="76"/>
      <c r="F30" s="76"/>
      <c r="G30" s="76"/>
      <c r="H30" s="76"/>
      <c r="I30" s="76"/>
      <c r="J30" s="76"/>
      <c r="K30" s="76"/>
      <c r="L30" s="76"/>
      <c r="M30" s="76"/>
      <c r="N30" s="76"/>
      <c r="O30" s="77"/>
      <c r="Q30" s="20"/>
      <c r="R30" s="20"/>
      <c r="S30" s="276"/>
      <c r="U30" s="89"/>
    </row>
    <row r="31" spans="1:25" ht="12" customHeight="1" x14ac:dyDescent="0.15">
      <c r="C31" s="476" t="s">
        <v>296</v>
      </c>
      <c r="D31" s="477"/>
      <c r="E31" s="477"/>
      <c r="F31" s="477"/>
      <c r="G31" s="477"/>
      <c r="H31" s="477"/>
      <c r="I31" s="477"/>
      <c r="J31" s="477"/>
      <c r="K31" s="477"/>
      <c r="L31" s="477"/>
      <c r="M31" s="477"/>
      <c r="N31" s="477"/>
      <c r="O31" s="478"/>
      <c r="P31" s="20"/>
      <c r="Q31" s="20"/>
      <c r="S31" s="20"/>
      <c r="T31" s="20"/>
      <c r="U31" s="276"/>
    </row>
    <row r="32" spans="1:25" ht="12" customHeight="1" x14ac:dyDescent="0.15">
      <c r="C32" s="479"/>
      <c r="D32" s="480"/>
      <c r="E32" s="480"/>
      <c r="F32" s="480"/>
      <c r="G32" s="480"/>
      <c r="H32" s="480"/>
      <c r="I32" s="480"/>
      <c r="J32" s="480"/>
      <c r="K32" s="480"/>
      <c r="L32" s="480"/>
      <c r="M32" s="480"/>
      <c r="N32" s="480"/>
      <c r="O32" s="481"/>
      <c r="Q32" s="20"/>
      <c r="R32" s="20"/>
      <c r="S32" s="88"/>
    </row>
    <row r="33" spans="1:19" ht="10.15" customHeight="1" x14ac:dyDescent="0.15">
      <c r="C33" s="78"/>
      <c r="O33" s="79"/>
      <c r="Q33" s="20"/>
      <c r="R33" s="20"/>
      <c r="S33" s="20"/>
    </row>
    <row r="34" spans="1:19" ht="14.25" x14ac:dyDescent="0.15">
      <c r="C34" s="78"/>
      <c r="L34" s="482" t="s">
        <v>459</v>
      </c>
      <c r="M34" s="483"/>
      <c r="N34" s="483"/>
      <c r="O34" s="484"/>
      <c r="Q34" s="20"/>
      <c r="R34" s="20"/>
      <c r="S34" s="20"/>
    </row>
    <row r="35" spans="1:19" ht="11.25" customHeight="1" x14ac:dyDescent="0.15">
      <c r="C35" s="78"/>
      <c r="O35" s="80"/>
      <c r="Q35" s="20"/>
      <c r="R35" s="20"/>
      <c r="S35" s="20"/>
    </row>
    <row r="36" spans="1:19" ht="13.5" x14ac:dyDescent="0.15">
      <c r="C36" s="514" t="s">
        <v>41</v>
      </c>
      <c r="D36" s="515"/>
      <c r="E36" s="515"/>
      <c r="F36" s="515"/>
      <c r="G36" s="276" t="s">
        <v>5</v>
      </c>
      <c r="O36" s="79"/>
      <c r="Q36" s="20"/>
      <c r="R36" s="20"/>
      <c r="S36" s="20"/>
    </row>
    <row r="37" spans="1:19" ht="13.5" x14ac:dyDescent="0.15">
      <c r="C37" s="78"/>
      <c r="O37" s="79"/>
      <c r="Q37" s="20"/>
      <c r="R37" s="20"/>
      <c r="S37" s="88"/>
    </row>
    <row r="38" spans="1:19" ht="13.5" x14ac:dyDescent="0.15">
      <c r="A38" s="22">
        <v>3</v>
      </c>
      <c r="C38" s="78"/>
      <c r="H38" s="222" t="s">
        <v>341</v>
      </c>
      <c r="I38" s="222"/>
      <c r="O38" s="79"/>
      <c r="Q38" s="20"/>
      <c r="R38" s="20"/>
      <c r="S38" s="88"/>
    </row>
    <row r="39" spans="1:19" ht="26.25" customHeight="1" x14ac:dyDescent="0.15">
      <c r="C39" s="78"/>
      <c r="H39" s="23" t="s">
        <v>6</v>
      </c>
      <c r="I39" s="23"/>
      <c r="J39" s="473" t="s">
        <v>452</v>
      </c>
      <c r="K39" s="473"/>
      <c r="L39" s="474"/>
      <c r="M39" s="474"/>
      <c r="N39" s="474"/>
      <c r="O39" s="475"/>
      <c r="Q39" s="20"/>
      <c r="R39" s="20"/>
    </row>
    <row r="40" spans="1:19" ht="26.25" customHeight="1" x14ac:dyDescent="0.15">
      <c r="C40" s="78"/>
      <c r="H40" s="23" t="s">
        <v>7</v>
      </c>
      <c r="I40" s="23"/>
      <c r="J40" s="473" t="s">
        <v>453</v>
      </c>
      <c r="K40" s="473"/>
      <c r="L40" s="474"/>
      <c r="M40" s="474"/>
      <c r="N40" s="474"/>
      <c r="O40" s="475"/>
    </row>
    <row r="41" spans="1:19" x14ac:dyDescent="0.15">
      <c r="C41" s="78"/>
      <c r="J41" s="21" t="s">
        <v>8</v>
      </c>
      <c r="O41" s="79"/>
    </row>
    <row r="42" spans="1:19" x14ac:dyDescent="0.15">
      <c r="C42" s="78"/>
      <c r="J42" s="24" t="s">
        <v>9</v>
      </c>
      <c r="K42" s="24"/>
      <c r="L42" s="526" t="s">
        <v>454</v>
      </c>
      <c r="M42" s="526"/>
      <c r="N42" s="526"/>
      <c r="O42" s="527"/>
    </row>
    <row r="43" spans="1:19" x14ac:dyDescent="0.15">
      <c r="C43" s="78"/>
      <c r="J43" s="24"/>
      <c r="K43" s="24"/>
      <c r="O43" s="79"/>
    </row>
    <row r="44" spans="1:19" ht="8.25" customHeight="1" x14ac:dyDescent="0.15">
      <c r="C44" s="78"/>
      <c r="O44" s="79"/>
    </row>
    <row r="45" spans="1:19" ht="30" customHeight="1" x14ac:dyDescent="0.15">
      <c r="A45" s="22">
        <v>4</v>
      </c>
      <c r="C45" s="485" t="s">
        <v>438</v>
      </c>
      <c r="D45" s="486"/>
      <c r="E45" s="486"/>
      <c r="F45" s="486"/>
      <c r="G45" s="486"/>
      <c r="H45" s="486"/>
      <c r="I45" s="486"/>
      <c r="J45" s="486"/>
      <c r="K45" s="486"/>
      <c r="L45" s="486"/>
      <c r="M45" s="486"/>
      <c r="N45" s="486"/>
      <c r="O45" s="487"/>
    </row>
    <row r="46" spans="1:19" x14ac:dyDescent="0.15">
      <c r="C46" s="81"/>
      <c r="D46" s="25"/>
      <c r="E46" s="25"/>
      <c r="F46" s="25"/>
      <c r="G46" s="25"/>
      <c r="H46" s="25"/>
      <c r="I46" s="25"/>
      <c r="J46" s="25"/>
      <c r="K46" s="25"/>
      <c r="L46" s="25"/>
      <c r="M46" s="25"/>
      <c r="N46" s="25"/>
      <c r="O46" s="82"/>
    </row>
    <row r="47" spans="1:19" ht="18" customHeight="1" x14ac:dyDescent="0.15">
      <c r="C47" s="467" t="s">
        <v>10</v>
      </c>
      <c r="D47" s="504"/>
      <c r="E47" s="505"/>
      <c r="F47" s="509" t="s">
        <v>455</v>
      </c>
      <c r="G47" s="510"/>
      <c r="H47" s="511"/>
      <c r="I47" s="511"/>
      <c r="J47" s="511"/>
      <c r="K47" s="511"/>
      <c r="L47" s="511"/>
      <c r="M47" s="501" t="s">
        <v>437</v>
      </c>
      <c r="N47" s="502"/>
      <c r="O47" s="503"/>
    </row>
    <row r="48" spans="1:19" ht="18" customHeight="1" x14ac:dyDescent="0.15">
      <c r="C48" s="506"/>
      <c r="D48" s="507"/>
      <c r="E48" s="508"/>
      <c r="F48" s="512"/>
      <c r="G48" s="513"/>
      <c r="H48" s="513"/>
      <c r="I48" s="513"/>
      <c r="J48" s="513"/>
      <c r="K48" s="513"/>
      <c r="L48" s="513"/>
      <c r="M48" s="488">
        <v>2729</v>
      </c>
      <c r="N48" s="489"/>
      <c r="O48" s="490"/>
    </row>
    <row r="49" spans="3:21" ht="18" customHeight="1" x14ac:dyDescent="0.15">
      <c r="C49" s="467" t="s">
        <v>11</v>
      </c>
      <c r="D49" s="468"/>
      <c r="E49" s="469"/>
      <c r="F49" s="522" t="s">
        <v>456</v>
      </c>
      <c r="G49" s="523"/>
      <c r="H49" s="523"/>
      <c r="I49" s="523"/>
      <c r="J49" s="523"/>
      <c r="K49" s="523"/>
      <c r="L49" s="126" t="s">
        <v>172</v>
      </c>
      <c r="M49" s="394"/>
      <c r="N49" s="491" t="s">
        <v>457</v>
      </c>
      <c r="O49" s="492"/>
    </row>
    <row r="50" spans="3:21" ht="18" customHeight="1" x14ac:dyDescent="0.15">
      <c r="C50" s="470"/>
      <c r="D50" s="471"/>
      <c r="E50" s="472"/>
      <c r="F50" s="524"/>
      <c r="G50" s="525"/>
      <c r="H50" s="525"/>
      <c r="I50" s="525"/>
      <c r="J50" s="525"/>
      <c r="K50" s="525"/>
      <c r="L50" s="395"/>
      <c r="M50" s="465"/>
      <c r="N50" s="466"/>
      <c r="O50" s="277"/>
    </row>
    <row r="51" spans="3:21" ht="26.25" customHeight="1" x14ac:dyDescent="0.15">
      <c r="C51" s="178" t="s">
        <v>364</v>
      </c>
      <c r="D51" s="179"/>
      <c r="E51" s="179"/>
      <c r="F51" s="291"/>
      <c r="G51" s="291"/>
      <c r="H51" s="291"/>
      <c r="I51" s="291"/>
      <c r="J51" s="291"/>
      <c r="K51" s="291"/>
      <c r="L51" s="292"/>
      <c r="M51" s="293"/>
      <c r="N51" s="396"/>
      <c r="O51" s="294"/>
    </row>
    <row r="52" spans="3:21" ht="24" customHeight="1" x14ac:dyDescent="0.15">
      <c r="C52" s="295"/>
      <c r="D52" s="305" t="s">
        <v>17</v>
      </c>
      <c r="E52" s="306" t="s">
        <v>12</v>
      </c>
      <c r="F52" s="426" t="s">
        <v>117</v>
      </c>
      <c r="G52" s="427"/>
      <c r="H52" s="427"/>
      <c r="I52" s="427"/>
      <c r="J52" s="30" t="s">
        <v>47</v>
      </c>
      <c r="K52" s="30"/>
      <c r="L52" s="428" t="s">
        <v>458</v>
      </c>
      <c r="M52" s="428"/>
      <c r="N52" s="429"/>
      <c r="O52" s="430"/>
    </row>
    <row r="53" spans="3:21" ht="22.5" customHeight="1" x14ac:dyDescent="0.15">
      <c r="C53" s="296"/>
      <c r="D53" s="307" t="s">
        <v>19</v>
      </c>
      <c r="E53" s="308" t="s">
        <v>365</v>
      </c>
      <c r="F53" s="417" t="s">
        <v>366</v>
      </c>
      <c r="G53" s="418"/>
      <c r="H53" s="419"/>
      <c r="I53" s="417" t="s">
        <v>367</v>
      </c>
      <c r="J53" s="421"/>
      <c r="K53" s="431"/>
      <c r="L53" s="422"/>
      <c r="M53" s="423"/>
      <c r="N53" s="397" t="s">
        <v>368</v>
      </c>
      <c r="O53" s="398"/>
    </row>
    <row r="54" spans="3:21" ht="22.5" customHeight="1" x14ac:dyDescent="0.15">
      <c r="C54" s="296"/>
      <c r="D54" s="295"/>
      <c r="E54" s="311"/>
      <c r="F54" s="417" t="s">
        <v>369</v>
      </c>
      <c r="G54" s="418"/>
      <c r="H54" s="419"/>
      <c r="I54" s="420" t="s">
        <v>370</v>
      </c>
      <c r="J54" s="421"/>
      <c r="K54" s="421"/>
      <c r="L54" s="422">
        <v>6700</v>
      </c>
      <c r="M54" s="423"/>
      <c r="N54" s="397" t="s">
        <v>368</v>
      </c>
      <c r="O54" s="398"/>
    </row>
    <row r="55" spans="3:21" ht="22.5" customHeight="1" x14ac:dyDescent="0.15">
      <c r="C55" s="296"/>
      <c r="D55" s="424" t="s">
        <v>371</v>
      </c>
      <c r="E55" s="425"/>
      <c r="F55" s="417" t="s">
        <v>372</v>
      </c>
      <c r="G55" s="418"/>
      <c r="H55" s="419"/>
      <c r="I55" s="420" t="s">
        <v>373</v>
      </c>
      <c r="J55" s="421"/>
      <c r="K55" s="421"/>
      <c r="L55" s="422"/>
      <c r="M55" s="423"/>
      <c r="N55" s="397" t="s">
        <v>374</v>
      </c>
      <c r="O55" s="398"/>
    </row>
    <row r="56" spans="3:21" ht="22.5" customHeight="1" x14ac:dyDescent="0.15">
      <c r="C56" s="296"/>
      <c r="D56" s="424"/>
      <c r="E56" s="425"/>
      <c r="F56" s="417" t="s">
        <v>375</v>
      </c>
      <c r="G56" s="418"/>
      <c r="H56" s="419"/>
      <c r="I56" s="420" t="s">
        <v>376</v>
      </c>
      <c r="J56" s="421"/>
      <c r="K56" s="421"/>
      <c r="L56" s="422"/>
      <c r="M56" s="423"/>
      <c r="N56" s="397" t="s">
        <v>368</v>
      </c>
      <c r="O56" s="398"/>
    </row>
    <row r="57" spans="3:21" ht="26.25" customHeight="1" x14ac:dyDescent="0.15">
      <c r="C57" s="296"/>
      <c r="D57" s="295"/>
      <c r="E57" s="311"/>
      <c r="F57" s="224" t="s">
        <v>377</v>
      </c>
      <c r="G57" s="297"/>
      <c r="H57" s="297"/>
      <c r="I57" s="297"/>
      <c r="J57" s="35"/>
      <c r="K57" s="35"/>
      <c r="L57" s="298"/>
      <c r="M57" s="298"/>
      <c r="N57" s="299"/>
      <c r="O57" s="300"/>
    </row>
    <row r="58" spans="3:21" ht="26.25" customHeight="1" x14ac:dyDescent="0.15">
      <c r="C58" s="296"/>
      <c r="D58" s="316"/>
      <c r="E58" s="317"/>
      <c r="F58" s="436"/>
      <c r="G58" s="437"/>
      <c r="H58" s="437"/>
      <c r="I58" s="437"/>
      <c r="J58" s="437"/>
      <c r="K58" s="437"/>
      <c r="L58" s="437"/>
      <c r="M58" s="437"/>
      <c r="N58" s="437"/>
      <c r="O58" s="438"/>
    </row>
    <row r="59" spans="3:21" ht="26.25" customHeight="1" x14ac:dyDescent="0.15">
      <c r="C59" s="301"/>
      <c r="D59" s="318" t="s">
        <v>24</v>
      </c>
      <c r="E59" s="319" t="s">
        <v>378</v>
      </c>
      <c r="F59" s="439">
        <v>102</v>
      </c>
      <c r="G59" s="440"/>
      <c r="H59" s="440"/>
      <c r="I59" s="440"/>
      <c r="J59" s="440"/>
      <c r="K59" s="440"/>
      <c r="L59" s="440"/>
      <c r="M59" s="440"/>
      <c r="N59" s="440"/>
      <c r="O59" s="441"/>
    </row>
    <row r="60" spans="3:21" ht="30" customHeight="1" x14ac:dyDescent="0.15">
      <c r="C60" s="455" t="s">
        <v>297</v>
      </c>
      <c r="D60" s="456"/>
      <c r="E60" s="457"/>
      <c r="F60" s="458" t="s">
        <v>439</v>
      </c>
      <c r="G60" s="459"/>
      <c r="H60" s="459"/>
      <c r="I60" s="459"/>
      <c r="J60" s="459"/>
      <c r="K60" s="459"/>
      <c r="L60" s="459"/>
      <c r="M60" s="459"/>
      <c r="N60" s="459"/>
      <c r="O60" s="460"/>
      <c r="Q60" s="26"/>
    </row>
    <row r="61" spans="3:21" ht="18" customHeight="1" x14ac:dyDescent="0.15">
      <c r="C61" s="178" t="s">
        <v>317</v>
      </c>
      <c r="D61" s="177"/>
      <c r="E61" s="179"/>
      <c r="F61" s="27"/>
      <c r="G61" s="27"/>
      <c r="H61" s="28"/>
      <c r="I61" s="28"/>
      <c r="J61" s="29"/>
      <c r="K61" s="29"/>
      <c r="L61" s="30"/>
      <c r="M61" s="30"/>
      <c r="N61" s="30"/>
      <c r="O61" s="31"/>
      <c r="Q61" s="26"/>
    </row>
    <row r="62" spans="3:21" ht="24.75" customHeight="1" x14ac:dyDescent="0.15">
      <c r="C62" s="464"/>
      <c r="D62" s="461" t="s">
        <v>298</v>
      </c>
      <c r="E62" s="463"/>
      <c r="F62" s="463"/>
      <c r="G62" s="462"/>
      <c r="H62" s="461" t="s">
        <v>318</v>
      </c>
      <c r="I62" s="462"/>
      <c r="J62" s="461" t="s">
        <v>299</v>
      </c>
      <c r="K62" s="463"/>
      <c r="L62" s="462"/>
      <c r="M62" s="461" t="s">
        <v>319</v>
      </c>
      <c r="N62" s="463"/>
      <c r="O62" s="462"/>
      <c r="Q62" s="26"/>
    </row>
    <row r="63" spans="3:21" ht="24.75" customHeight="1" x14ac:dyDescent="0.15">
      <c r="C63" s="464"/>
      <c r="D63" s="444" t="s">
        <v>300</v>
      </c>
      <c r="E63" s="445"/>
      <c r="F63" s="445"/>
      <c r="G63" s="446"/>
      <c r="H63" s="384">
        <f>+別紙!AA9</f>
        <v>1903</v>
      </c>
      <c r="I63" s="241" t="s">
        <v>4</v>
      </c>
      <c r="J63" s="447" t="s">
        <v>324</v>
      </c>
      <c r="K63" s="448"/>
      <c r="L63" s="449"/>
      <c r="M63" s="442" t="str">
        <f>+別紙!AA14</f>
        <v>0</v>
      </c>
      <c r="N63" s="443"/>
      <c r="O63" s="399" t="s">
        <v>4</v>
      </c>
      <c r="P63" s="162"/>
      <c r="Q63" s="127"/>
      <c r="R63" s="127"/>
      <c r="S63" s="127"/>
      <c r="T63" s="127"/>
      <c r="U63" s="127"/>
    </row>
    <row r="64" spans="3:21" ht="24.75" customHeight="1" x14ac:dyDescent="0.15">
      <c r="C64" s="464"/>
      <c r="D64" s="444" t="s">
        <v>301</v>
      </c>
      <c r="E64" s="445"/>
      <c r="F64" s="445"/>
      <c r="G64" s="446"/>
      <c r="H64" s="384" t="str">
        <f>+別紙!AA10</f>
        <v>0</v>
      </c>
      <c r="I64" s="241" t="s">
        <v>4</v>
      </c>
      <c r="J64" s="447" t="s">
        <v>305</v>
      </c>
      <c r="K64" s="448"/>
      <c r="L64" s="449"/>
      <c r="M64" s="442" t="str">
        <f>+別紙!AA15</f>
        <v>0</v>
      </c>
      <c r="N64" s="443"/>
      <c r="O64" s="31" t="s">
        <v>4</v>
      </c>
      <c r="P64" s="432"/>
      <c r="Q64" s="433"/>
      <c r="R64" s="433"/>
      <c r="S64" s="433"/>
    </row>
    <row r="65" spans="1:22" ht="24.75" customHeight="1" x14ac:dyDescent="0.15">
      <c r="C65" s="464"/>
      <c r="D65" s="444" t="s">
        <v>302</v>
      </c>
      <c r="E65" s="445"/>
      <c r="F65" s="445"/>
      <c r="G65" s="446"/>
      <c r="H65" s="384" t="str">
        <f>+別紙!AA11</f>
        <v>0</v>
      </c>
      <c r="I65" s="241" t="s">
        <v>4</v>
      </c>
      <c r="J65" s="444" t="s">
        <v>306</v>
      </c>
      <c r="K65" s="445"/>
      <c r="L65" s="446"/>
      <c r="M65" s="442" t="str">
        <f>+別紙!AA16</f>
        <v>0</v>
      </c>
      <c r="N65" s="443"/>
      <c r="O65" s="383" t="s">
        <v>4</v>
      </c>
      <c r="P65" s="160"/>
      <c r="Q65" s="161"/>
      <c r="R65" s="161"/>
      <c r="S65" s="161"/>
    </row>
    <row r="66" spans="1:22" ht="24.75" customHeight="1" x14ac:dyDescent="0.15">
      <c r="C66" s="400"/>
      <c r="D66" s="444" t="s">
        <v>303</v>
      </c>
      <c r="E66" s="445"/>
      <c r="F66" s="445"/>
      <c r="G66" s="446"/>
      <c r="H66" s="384" t="str">
        <f>+別紙!AA12</f>
        <v>0</v>
      </c>
      <c r="I66" s="241" t="s">
        <v>4</v>
      </c>
      <c r="J66" s="444" t="s">
        <v>387</v>
      </c>
      <c r="K66" s="445"/>
      <c r="L66" s="446"/>
      <c r="M66" s="442" t="str">
        <f>+別紙!AA17</f>
        <v>0</v>
      </c>
      <c r="N66" s="443"/>
      <c r="O66" s="383" t="s">
        <v>4</v>
      </c>
      <c r="P66" s="160"/>
      <c r="Q66" s="161"/>
      <c r="R66" s="161"/>
      <c r="S66" s="161"/>
    </row>
    <row r="67" spans="1:22" ht="24.75" customHeight="1" x14ac:dyDescent="0.15">
      <c r="C67" s="401"/>
      <c r="D67" s="444" t="s">
        <v>304</v>
      </c>
      <c r="E67" s="445"/>
      <c r="F67" s="445"/>
      <c r="G67" s="446"/>
      <c r="H67" s="384" t="str">
        <f>+別紙!AA13</f>
        <v>0</v>
      </c>
      <c r="I67" s="241" t="s">
        <v>4</v>
      </c>
      <c r="J67" s="444" t="s">
        <v>388</v>
      </c>
      <c r="K67" s="445"/>
      <c r="L67" s="446"/>
      <c r="M67" s="442" t="str">
        <f>+別紙!AA18</f>
        <v>0</v>
      </c>
      <c r="N67" s="443"/>
      <c r="O67" s="383" t="s">
        <v>4</v>
      </c>
      <c r="P67" s="160"/>
      <c r="Q67" s="161"/>
      <c r="R67" s="161"/>
      <c r="S67" s="161"/>
    </row>
    <row r="68" spans="1:22" ht="24" customHeight="1" x14ac:dyDescent="0.15">
      <c r="C68" s="452" t="s">
        <v>15</v>
      </c>
      <c r="D68" s="453"/>
      <c r="E68" s="454"/>
      <c r="F68" s="27"/>
      <c r="G68" s="27"/>
      <c r="H68" s="28"/>
      <c r="I68" s="28"/>
      <c r="J68" s="29"/>
      <c r="K68" s="29"/>
      <c r="L68" s="30"/>
      <c r="M68" s="30"/>
      <c r="N68" s="30"/>
      <c r="O68" s="31"/>
    </row>
    <row r="69" spans="1:22" ht="10.15" customHeight="1" x14ac:dyDescent="0.15">
      <c r="C69" s="402"/>
      <c r="D69" s="403"/>
      <c r="E69" s="403"/>
      <c r="F69" s="32"/>
      <c r="G69" s="32"/>
      <c r="H69" s="33"/>
      <c r="I69" s="33"/>
      <c r="J69" s="34"/>
      <c r="K69" s="34"/>
      <c r="L69" s="35"/>
      <c r="M69" s="35"/>
      <c r="N69" s="35"/>
      <c r="O69" s="33"/>
    </row>
    <row r="70" spans="1:22" ht="15" customHeight="1" x14ac:dyDescent="0.15">
      <c r="C70" s="450" t="s">
        <v>409</v>
      </c>
      <c r="D70" s="451"/>
      <c r="E70" s="451"/>
      <c r="F70" s="451"/>
      <c r="G70" s="451"/>
      <c r="H70" s="451"/>
      <c r="I70" s="451"/>
      <c r="J70" s="451"/>
      <c r="K70" s="451"/>
      <c r="L70" s="451"/>
      <c r="M70" s="451"/>
      <c r="N70" s="451"/>
      <c r="O70" s="451"/>
    </row>
    <row r="71" spans="1:22" ht="13.5" x14ac:dyDescent="0.15">
      <c r="C71" s="224" t="s">
        <v>240</v>
      </c>
      <c r="D71" s="403"/>
      <c r="E71" s="403"/>
      <c r="F71" s="32"/>
      <c r="G71" s="32"/>
      <c r="H71" s="33"/>
      <c r="I71" s="33"/>
      <c r="J71" s="34"/>
      <c r="K71" s="34"/>
      <c r="L71" s="35"/>
      <c r="M71" s="35"/>
      <c r="N71" s="35"/>
      <c r="O71" s="225"/>
    </row>
    <row r="72" spans="1:22" ht="15" customHeight="1" x14ac:dyDescent="0.15">
      <c r="A72" s="22">
        <v>11</v>
      </c>
      <c r="C72" s="404"/>
      <c r="D72" s="227"/>
      <c r="E72" s="227"/>
      <c r="F72" s="227"/>
      <c r="G72" s="227"/>
      <c r="H72" s="227"/>
      <c r="I72" s="227"/>
      <c r="J72" s="227"/>
      <c r="K72" s="227"/>
      <c r="L72" s="227"/>
      <c r="M72" s="227"/>
      <c r="N72" s="227"/>
      <c r="O72" s="228"/>
    </row>
    <row r="73" spans="1:22" ht="15" customHeight="1" x14ac:dyDescent="0.15">
      <c r="C73" s="182">
        <v>1</v>
      </c>
      <c r="D73" s="434" t="s">
        <v>440</v>
      </c>
      <c r="E73" s="434"/>
      <c r="F73" s="434"/>
      <c r="G73" s="434"/>
      <c r="H73" s="434"/>
      <c r="I73" s="434"/>
      <c r="J73" s="434"/>
      <c r="K73" s="434"/>
      <c r="L73" s="434"/>
      <c r="M73" s="434"/>
      <c r="N73" s="434"/>
      <c r="O73" s="435"/>
    </row>
    <row r="74" spans="1:22" ht="15" customHeight="1" x14ac:dyDescent="0.15">
      <c r="C74" s="182">
        <v>2</v>
      </c>
      <c r="D74" s="434" t="s">
        <v>362</v>
      </c>
      <c r="E74" s="434"/>
      <c r="F74" s="434"/>
      <c r="G74" s="434"/>
      <c r="H74" s="434"/>
      <c r="I74" s="434"/>
      <c r="J74" s="434"/>
      <c r="K74" s="434"/>
      <c r="L74" s="434"/>
      <c r="M74" s="434"/>
      <c r="N74" s="434"/>
      <c r="O74" s="435"/>
    </row>
    <row r="75" spans="1:22" ht="15" customHeight="1" x14ac:dyDescent="0.15">
      <c r="C75" s="182"/>
      <c r="D75" s="434" t="s">
        <v>363</v>
      </c>
      <c r="E75" s="434"/>
      <c r="F75" s="434"/>
      <c r="G75" s="434"/>
      <c r="H75" s="434"/>
      <c r="I75" s="434"/>
      <c r="J75" s="434"/>
      <c r="K75" s="434"/>
      <c r="L75" s="434"/>
      <c r="M75" s="434"/>
      <c r="N75" s="434"/>
      <c r="O75" s="435"/>
    </row>
    <row r="76" spans="1:22" ht="41.25" customHeight="1" x14ac:dyDescent="0.15">
      <c r="C76" s="182"/>
      <c r="D76" s="434" t="s">
        <v>379</v>
      </c>
      <c r="E76" s="434"/>
      <c r="F76" s="434"/>
      <c r="G76" s="434"/>
      <c r="H76" s="434"/>
      <c r="I76" s="434"/>
      <c r="J76" s="434"/>
      <c r="K76" s="434"/>
      <c r="L76" s="434"/>
      <c r="M76" s="434"/>
      <c r="N76" s="434"/>
      <c r="O76" s="435"/>
    </row>
    <row r="77" spans="1:22" ht="28.15" customHeight="1" x14ac:dyDescent="0.15">
      <c r="A77" s="21"/>
      <c r="B77" s="21"/>
      <c r="C77" s="182">
        <v>3</v>
      </c>
      <c r="D77" s="434" t="s">
        <v>442</v>
      </c>
      <c r="E77" s="434"/>
      <c r="F77" s="434"/>
      <c r="G77" s="434"/>
      <c r="H77" s="434"/>
      <c r="I77" s="434"/>
      <c r="J77" s="434"/>
      <c r="K77" s="434"/>
      <c r="L77" s="434"/>
      <c r="M77" s="434"/>
      <c r="N77" s="434"/>
      <c r="O77" s="435"/>
    </row>
    <row r="78" spans="1:22" ht="28.15" customHeight="1" x14ac:dyDescent="0.15">
      <c r="A78" s="21"/>
      <c r="B78" s="21"/>
      <c r="C78" s="182">
        <v>4</v>
      </c>
      <c r="D78" s="434" t="s">
        <v>441</v>
      </c>
      <c r="E78" s="434"/>
      <c r="F78" s="434"/>
      <c r="G78" s="434"/>
      <c r="H78" s="434"/>
      <c r="I78" s="434"/>
      <c r="J78" s="434"/>
      <c r="K78" s="434"/>
      <c r="L78" s="434"/>
      <c r="M78" s="434"/>
      <c r="N78" s="434"/>
      <c r="O78" s="435"/>
    </row>
    <row r="79" spans="1:22" ht="15" customHeight="1" x14ac:dyDescent="0.15">
      <c r="A79" s="21"/>
      <c r="B79" s="21"/>
      <c r="C79" s="182"/>
      <c r="D79" s="183" t="s">
        <v>412</v>
      </c>
      <c r="E79" s="434" t="s">
        <v>312</v>
      </c>
      <c r="F79" s="434"/>
      <c r="G79" s="434"/>
      <c r="H79" s="434"/>
      <c r="I79" s="434"/>
      <c r="J79" s="434"/>
      <c r="K79" s="434"/>
      <c r="L79" s="434"/>
      <c r="M79" s="434"/>
      <c r="N79" s="434"/>
      <c r="O79" s="435"/>
    </row>
    <row r="80" spans="1:22" ht="15" customHeight="1" x14ac:dyDescent="0.15">
      <c r="A80" s="21"/>
      <c r="B80" s="21"/>
      <c r="C80" s="182"/>
      <c r="D80" s="183" t="s">
        <v>413</v>
      </c>
      <c r="E80" s="434" t="s">
        <v>420</v>
      </c>
      <c r="F80" s="434"/>
      <c r="G80" s="434"/>
      <c r="H80" s="434"/>
      <c r="I80" s="434"/>
      <c r="J80" s="434"/>
      <c r="K80" s="434"/>
      <c r="L80" s="434"/>
      <c r="M80" s="434"/>
      <c r="N80" s="434"/>
      <c r="O80" s="435"/>
      <c r="Q80" s="261" t="s">
        <v>40</v>
      </c>
      <c r="U80"/>
      <c r="V80"/>
    </row>
    <row r="81" spans="1:28" ht="15" customHeight="1" x14ac:dyDescent="0.15">
      <c r="A81" s="21"/>
      <c r="B81" s="21"/>
      <c r="C81" s="182"/>
      <c r="D81" s="183" t="s">
        <v>414</v>
      </c>
      <c r="E81" s="434" t="s">
        <v>421</v>
      </c>
      <c r="F81" s="434"/>
      <c r="G81" s="434"/>
      <c r="H81" s="434"/>
      <c r="I81" s="434"/>
      <c r="J81" s="434"/>
      <c r="K81" s="434"/>
      <c r="L81" s="434"/>
      <c r="M81" s="434"/>
      <c r="N81" s="434"/>
      <c r="O81" s="435"/>
      <c r="Q81" s="261" t="s">
        <v>41</v>
      </c>
      <c r="R81" s="1"/>
      <c r="T81" s="2"/>
      <c r="U81" s="2"/>
    </row>
    <row r="82" spans="1:28" ht="15" customHeight="1" x14ac:dyDescent="0.15">
      <c r="A82" s="21"/>
      <c r="B82" s="21"/>
      <c r="C82" s="182"/>
      <c r="D82" s="183" t="s">
        <v>415</v>
      </c>
      <c r="E82" s="434" t="s">
        <v>422</v>
      </c>
      <c r="F82" s="434"/>
      <c r="G82" s="434"/>
      <c r="H82" s="434"/>
      <c r="I82" s="434"/>
      <c r="J82" s="434"/>
      <c r="K82" s="434"/>
      <c r="L82" s="434"/>
      <c r="M82" s="434"/>
      <c r="N82" s="434"/>
      <c r="O82" s="435"/>
      <c r="Q82" s="261" t="s">
        <v>42</v>
      </c>
      <c r="R82" s="1"/>
      <c r="T82" s="2"/>
      <c r="U82" s="2"/>
    </row>
    <row r="83" spans="1:28" ht="15" customHeight="1" x14ac:dyDescent="0.15">
      <c r="A83" s="21"/>
      <c r="B83" s="21"/>
      <c r="C83" s="182"/>
      <c r="D83" s="183" t="s">
        <v>416</v>
      </c>
      <c r="E83" s="434" t="s">
        <v>423</v>
      </c>
      <c r="F83" s="434"/>
      <c r="G83" s="434"/>
      <c r="H83" s="434"/>
      <c r="I83" s="434"/>
      <c r="J83" s="434"/>
      <c r="K83" s="434"/>
      <c r="L83" s="434"/>
      <c r="M83" s="434"/>
      <c r="N83" s="434"/>
      <c r="O83" s="435"/>
      <c r="Q83" s="261" t="s">
        <v>44</v>
      </c>
      <c r="T83" s="2"/>
      <c r="U83" s="2"/>
    </row>
    <row r="84" spans="1:28" ht="15" customHeight="1" x14ac:dyDescent="0.15">
      <c r="A84" s="21"/>
      <c r="B84" s="21"/>
      <c r="C84" s="182"/>
      <c r="D84" s="183" t="s">
        <v>417</v>
      </c>
      <c r="E84" s="434" t="s">
        <v>313</v>
      </c>
      <c r="F84" s="434"/>
      <c r="G84" s="434"/>
      <c r="H84" s="434"/>
      <c r="I84" s="434"/>
      <c r="J84" s="434"/>
      <c r="K84" s="434"/>
      <c r="L84" s="434"/>
      <c r="M84" s="434"/>
      <c r="N84" s="434"/>
      <c r="O84" s="435"/>
      <c r="Q84" s="261" t="s">
        <v>43</v>
      </c>
      <c r="T84" s="2"/>
      <c r="U84" s="2"/>
    </row>
    <row r="85" spans="1:28" ht="15" customHeight="1" x14ac:dyDescent="0.15">
      <c r="A85" s="21"/>
      <c r="B85" s="21"/>
      <c r="C85" s="182"/>
      <c r="D85" s="183" t="s">
        <v>418</v>
      </c>
      <c r="E85" s="434" t="s">
        <v>424</v>
      </c>
      <c r="F85" s="434"/>
      <c r="G85" s="434"/>
      <c r="H85" s="434"/>
      <c r="I85" s="434"/>
      <c r="J85" s="434"/>
      <c r="K85" s="434"/>
      <c r="L85" s="434"/>
      <c r="M85" s="434"/>
      <c r="N85" s="434"/>
      <c r="O85" s="435"/>
      <c r="R85" s="38"/>
      <c r="T85" s="2"/>
      <c r="U85" s="2"/>
    </row>
    <row r="86" spans="1:28" ht="15" customHeight="1" x14ac:dyDescent="0.15">
      <c r="A86" s="21"/>
      <c r="B86" s="21"/>
      <c r="C86" s="182"/>
      <c r="D86" s="183" t="s">
        <v>410</v>
      </c>
      <c r="E86" s="434" t="s">
        <v>425</v>
      </c>
      <c r="F86" s="434"/>
      <c r="G86" s="434"/>
      <c r="H86" s="434"/>
      <c r="I86" s="434"/>
      <c r="J86" s="434"/>
      <c r="K86" s="434"/>
      <c r="L86" s="434"/>
      <c r="M86" s="434"/>
      <c r="N86" s="434"/>
      <c r="O86" s="435"/>
      <c r="Q86" s="24"/>
      <c r="R86" s="24"/>
      <c r="S86" s="24"/>
      <c r="T86" s="24"/>
      <c r="U86" s="24"/>
      <c r="V86" s="24"/>
      <c r="W86" s="24"/>
      <c r="X86" s="24"/>
      <c r="Y86" s="24"/>
      <c r="Z86" s="24"/>
    </row>
    <row r="87" spans="1:28" ht="15" customHeight="1" x14ac:dyDescent="0.15">
      <c r="A87" s="21"/>
      <c r="B87" s="21"/>
      <c r="C87" s="182"/>
      <c r="D87" s="183" t="s">
        <v>419</v>
      </c>
      <c r="E87" s="434" t="s">
        <v>426</v>
      </c>
      <c r="F87" s="434"/>
      <c r="G87" s="434"/>
      <c r="H87" s="434"/>
      <c r="I87" s="434"/>
      <c r="J87" s="434"/>
      <c r="K87" s="434"/>
      <c r="L87" s="434"/>
      <c r="M87" s="434"/>
      <c r="N87" s="434"/>
      <c r="O87" s="435"/>
      <c r="Q87" s="236"/>
      <c r="R87" s="236"/>
      <c r="S87" s="236"/>
      <c r="T87" s="236"/>
      <c r="U87" s="236"/>
      <c r="V87" s="236"/>
      <c r="W87" s="236"/>
      <c r="X87" s="236"/>
      <c r="Y87" s="236"/>
      <c r="Z87" s="236"/>
      <c r="AA87"/>
    </row>
    <row r="88" spans="1:28" ht="15" customHeight="1" x14ac:dyDescent="0.15">
      <c r="A88" s="21"/>
      <c r="B88" s="21"/>
      <c r="C88" s="182"/>
      <c r="D88" s="183" t="s">
        <v>411</v>
      </c>
      <c r="E88" s="434" t="s">
        <v>314</v>
      </c>
      <c r="F88" s="434"/>
      <c r="G88" s="434"/>
      <c r="H88" s="434"/>
      <c r="I88" s="434"/>
      <c r="J88" s="434"/>
      <c r="K88" s="434"/>
      <c r="L88" s="434"/>
      <c r="M88" s="434"/>
      <c r="N88" s="434"/>
      <c r="O88" s="435"/>
      <c r="Q88" s="3"/>
      <c r="R88" s="3"/>
      <c r="S88" s="3"/>
      <c r="T88" s="3"/>
      <c r="U88" s="3"/>
      <c r="V88" s="3"/>
      <c r="W88" s="3"/>
      <c r="X88" s="3"/>
      <c r="Y88" s="3"/>
      <c r="AA88" s="91"/>
    </row>
    <row r="89" spans="1:28" ht="28.15" customHeight="1" x14ac:dyDescent="0.15">
      <c r="A89" s="21"/>
      <c r="B89" s="21"/>
      <c r="C89" s="182"/>
      <c r="D89" s="183" t="s">
        <v>308</v>
      </c>
      <c r="E89" s="434" t="s">
        <v>407</v>
      </c>
      <c r="F89" s="434"/>
      <c r="G89" s="434"/>
      <c r="H89" s="434"/>
      <c r="I89" s="434"/>
      <c r="J89" s="434"/>
      <c r="K89" s="434"/>
      <c r="L89" s="434"/>
      <c r="M89" s="434"/>
      <c r="N89" s="434"/>
      <c r="O89" s="435"/>
      <c r="Q89" s="3"/>
      <c r="R89" s="3"/>
      <c r="S89" s="3"/>
      <c r="T89" s="3"/>
      <c r="U89" s="91"/>
      <c r="V89" s="3"/>
      <c r="W89" s="3"/>
      <c r="X89" s="3"/>
      <c r="Y89" s="3"/>
      <c r="AA89" s="91"/>
    </row>
    <row r="90" spans="1:28" ht="15" customHeight="1" x14ac:dyDescent="0.15">
      <c r="A90" s="21"/>
      <c r="B90" s="21"/>
      <c r="C90" s="182"/>
      <c r="D90" s="183" t="s">
        <v>309</v>
      </c>
      <c r="E90" s="434" t="s">
        <v>315</v>
      </c>
      <c r="F90" s="434"/>
      <c r="G90" s="434"/>
      <c r="H90" s="434"/>
      <c r="I90" s="434"/>
      <c r="J90" s="434"/>
      <c r="K90" s="434"/>
      <c r="L90" s="434"/>
      <c r="M90" s="434"/>
      <c r="N90" s="434"/>
      <c r="O90" s="435"/>
      <c r="Q90" s="91"/>
      <c r="R90" s="3"/>
      <c r="S90" s="3"/>
      <c r="T90" s="3"/>
      <c r="U90" s="3"/>
      <c r="V90" s="3"/>
      <c r="W90" s="3"/>
      <c r="X90" s="3"/>
      <c r="Y90" s="3"/>
      <c r="AA90" s="91"/>
      <c r="AB90" s="237"/>
    </row>
    <row r="91" spans="1:28" ht="28.15" customHeight="1" x14ac:dyDescent="0.15">
      <c r="A91" s="21"/>
      <c r="B91" s="21"/>
      <c r="C91" s="182"/>
      <c r="D91" s="183" t="s">
        <v>310</v>
      </c>
      <c r="E91" s="434" t="s">
        <v>408</v>
      </c>
      <c r="F91" s="434"/>
      <c r="G91" s="434"/>
      <c r="H91" s="434"/>
      <c r="I91" s="434"/>
      <c r="J91" s="434"/>
      <c r="K91" s="434"/>
      <c r="L91" s="434"/>
      <c r="M91" s="434"/>
      <c r="N91" s="434"/>
      <c r="O91" s="435"/>
      <c r="Q91" s="3"/>
      <c r="R91" s="3"/>
      <c r="S91" s="3"/>
      <c r="T91" s="3"/>
      <c r="U91" s="91"/>
      <c r="V91" s="3"/>
      <c r="W91" s="3"/>
      <c r="X91" s="3"/>
      <c r="Y91" s="3"/>
      <c r="Z91" s="3"/>
      <c r="AA91" s="91"/>
    </row>
    <row r="92" spans="1:28" ht="28.15" customHeight="1" x14ac:dyDescent="0.15">
      <c r="A92" s="21"/>
      <c r="B92" s="21"/>
      <c r="C92" s="182"/>
      <c r="D92" s="183" t="s">
        <v>311</v>
      </c>
      <c r="E92" s="434" t="s">
        <v>316</v>
      </c>
      <c r="F92" s="434"/>
      <c r="G92" s="434"/>
      <c r="H92" s="434"/>
      <c r="I92" s="434"/>
      <c r="J92" s="434"/>
      <c r="K92" s="434"/>
      <c r="L92" s="434"/>
      <c r="M92" s="434"/>
      <c r="N92" s="434"/>
      <c r="O92" s="435"/>
      <c r="Q92" s="3"/>
      <c r="R92" s="3"/>
      <c r="S92" s="3"/>
      <c r="T92" s="3"/>
      <c r="U92" s="3"/>
      <c r="V92" s="3"/>
      <c r="W92" s="3"/>
      <c r="X92" s="3"/>
      <c r="Y92" s="3"/>
      <c r="Z92" s="3"/>
      <c r="AA92" s="3"/>
    </row>
    <row r="93" spans="1:28" ht="28.15" customHeight="1" x14ac:dyDescent="0.15">
      <c r="A93" s="21"/>
      <c r="B93" s="21"/>
      <c r="C93" s="182">
        <v>5</v>
      </c>
      <c r="D93" s="434" t="s">
        <v>386</v>
      </c>
      <c r="E93" s="434"/>
      <c r="F93" s="434"/>
      <c r="G93" s="434"/>
      <c r="H93" s="434"/>
      <c r="I93" s="434"/>
      <c r="J93" s="434"/>
      <c r="K93" s="434"/>
      <c r="L93" s="434"/>
      <c r="M93" s="434"/>
      <c r="N93" s="434"/>
      <c r="O93" s="435"/>
      <c r="Q93" s="3"/>
      <c r="R93" s="3"/>
      <c r="S93" s="3"/>
      <c r="T93" s="3"/>
      <c r="U93" s="3"/>
      <c r="V93" s="3"/>
      <c r="W93" s="3"/>
      <c r="X93" s="3"/>
      <c r="Y93" s="3"/>
      <c r="Z93" s="3"/>
      <c r="AA93" s="3"/>
    </row>
    <row r="94" spans="1:28" ht="15" customHeight="1" x14ac:dyDescent="0.15">
      <c r="A94" s="21"/>
      <c r="B94" s="21"/>
      <c r="C94" s="182">
        <v>6</v>
      </c>
      <c r="D94" s="434" t="s">
        <v>385</v>
      </c>
      <c r="E94" s="434"/>
      <c r="F94" s="434"/>
      <c r="G94" s="434"/>
      <c r="H94" s="434"/>
      <c r="I94" s="434"/>
      <c r="J94" s="434"/>
      <c r="K94" s="434"/>
      <c r="L94" s="434"/>
      <c r="M94" s="434"/>
      <c r="N94" s="434"/>
      <c r="O94" s="435"/>
      <c r="Q94"/>
      <c r="R94"/>
      <c r="S94"/>
      <c r="T94"/>
      <c r="U94"/>
      <c r="V94"/>
      <c r="W94"/>
      <c r="X94"/>
      <c r="Y94"/>
      <c r="Z94"/>
    </row>
    <row r="95" spans="1:28" ht="13.15" customHeight="1" x14ac:dyDescent="0.15">
      <c r="C95" s="184"/>
      <c r="D95" s="36"/>
      <c r="E95" s="36"/>
      <c r="F95" s="36"/>
      <c r="G95" s="36"/>
      <c r="H95" s="36"/>
      <c r="I95" s="36"/>
      <c r="J95" s="36"/>
      <c r="K95" s="36"/>
      <c r="L95" s="36"/>
      <c r="M95" s="36"/>
      <c r="N95" s="36"/>
      <c r="O95" s="37"/>
      <c r="Q95" s="262" t="s">
        <v>45</v>
      </c>
      <c r="R95" s="262" t="s">
        <v>100</v>
      </c>
      <c r="S95"/>
      <c r="T95"/>
      <c r="U95"/>
      <c r="V95"/>
      <c r="W95"/>
      <c r="X95"/>
      <c r="Y95"/>
      <c r="Z95"/>
    </row>
    <row r="96" spans="1:28" ht="13.5" x14ac:dyDescent="0.15">
      <c r="Q96" s="262" t="s">
        <v>98</v>
      </c>
      <c r="R96" s="264" t="s">
        <v>336</v>
      </c>
      <c r="S96"/>
      <c r="T96"/>
      <c r="U96"/>
      <c r="V96"/>
      <c r="W96"/>
      <c r="X96"/>
      <c r="Y96"/>
      <c r="Z96"/>
    </row>
    <row r="97" spans="17:26" ht="13.5" x14ac:dyDescent="0.15">
      <c r="Q97" s="262"/>
      <c r="R97"/>
      <c r="S97"/>
      <c r="T97"/>
      <c r="U97"/>
      <c r="V97"/>
      <c r="W97"/>
      <c r="X97"/>
      <c r="Y97"/>
      <c r="Z97"/>
    </row>
    <row r="98" spans="17:26" ht="13.5" x14ac:dyDescent="0.15">
      <c r="Q98" s="262" t="s">
        <v>114</v>
      </c>
      <c r="R98"/>
    </row>
    <row r="99" spans="17:26" ht="13.5" x14ac:dyDescent="0.15">
      <c r="Q99" s="262" t="s">
        <v>115</v>
      </c>
      <c r="R99"/>
    </row>
    <row r="100" spans="17:26" ht="13.5" x14ac:dyDescent="0.15">
      <c r="Q100" s="262" t="s">
        <v>116</v>
      </c>
      <c r="R100"/>
    </row>
    <row r="101" spans="17:26" ht="13.5" x14ac:dyDescent="0.15">
      <c r="Q101" s="262" t="s">
        <v>117</v>
      </c>
      <c r="R101"/>
    </row>
    <row r="102" spans="17:26" ht="13.5" x14ac:dyDescent="0.15">
      <c r="Q102" s="262" t="s">
        <v>118</v>
      </c>
      <c r="R102"/>
    </row>
    <row r="103" spans="17:26" ht="13.5" x14ac:dyDescent="0.15">
      <c r="Q103" s="262" t="s">
        <v>119</v>
      </c>
    </row>
    <row r="104" spans="17:26" ht="13.5" x14ac:dyDescent="0.15">
      <c r="Q104" s="262" t="s">
        <v>120</v>
      </c>
    </row>
    <row r="105" spans="17:26" ht="13.5" x14ac:dyDescent="0.15">
      <c r="Q105" s="262" t="s">
        <v>121</v>
      </c>
    </row>
    <row r="106" spans="17:26" ht="13.5" x14ac:dyDescent="0.15">
      <c r="Q106" s="262" t="s">
        <v>122</v>
      </c>
    </row>
    <row r="107" spans="17:26" ht="13.5" x14ac:dyDescent="0.15">
      <c r="Q107" s="262" t="s">
        <v>125</v>
      </c>
    </row>
    <row r="108" spans="17:26" ht="13.5" x14ac:dyDescent="0.15">
      <c r="Q108" s="262" t="s">
        <v>126</v>
      </c>
    </row>
    <row r="109" spans="17:26" ht="13.5" x14ac:dyDescent="0.15">
      <c r="Q109" s="262" t="s">
        <v>127</v>
      </c>
    </row>
    <row r="110" spans="17:26" ht="13.5" x14ac:dyDescent="0.15">
      <c r="Q110" s="262" t="s">
        <v>128</v>
      </c>
    </row>
    <row r="111" spans="17:26" ht="13.5" x14ac:dyDescent="0.15">
      <c r="Q111" s="262" t="s">
        <v>129</v>
      </c>
    </row>
    <row r="112" spans="17:26" ht="13.5" x14ac:dyDescent="0.15">
      <c r="Q112" s="262" t="s">
        <v>130</v>
      </c>
    </row>
    <row r="113" spans="17:17" ht="13.5" x14ac:dyDescent="0.15">
      <c r="Q113" s="262" t="s">
        <v>123</v>
      </c>
    </row>
    <row r="114" spans="17:17" ht="13.5" x14ac:dyDescent="0.15">
      <c r="Q114" s="262" t="s">
        <v>131</v>
      </c>
    </row>
    <row r="115" spans="17:17" ht="13.5" x14ac:dyDescent="0.15">
      <c r="Q115" s="262" t="s">
        <v>132</v>
      </c>
    </row>
    <row r="116" spans="17:17" ht="13.5" x14ac:dyDescent="0.15">
      <c r="Q116" s="262" t="s">
        <v>133</v>
      </c>
    </row>
    <row r="117" spans="17:17" ht="13.5" x14ac:dyDescent="0.15">
      <c r="Q117" s="262" t="s">
        <v>134</v>
      </c>
    </row>
    <row r="118" spans="17:17" ht="13.5" x14ac:dyDescent="0.15">
      <c r="Q118" s="262" t="s">
        <v>135</v>
      </c>
    </row>
    <row r="119" spans="17:17" ht="13.5" x14ac:dyDescent="0.15">
      <c r="Q119" s="262" t="s">
        <v>136</v>
      </c>
    </row>
    <row r="120" spans="17:17" ht="13.5" x14ac:dyDescent="0.15">
      <c r="Q120" s="262" t="s">
        <v>137</v>
      </c>
    </row>
    <row r="121" spans="17:17" ht="13.5" x14ac:dyDescent="0.15">
      <c r="Q121" s="262" t="s">
        <v>138</v>
      </c>
    </row>
    <row r="122" spans="17:17" ht="13.5" x14ac:dyDescent="0.15">
      <c r="Q122" s="262" t="s">
        <v>139</v>
      </c>
    </row>
    <row r="123" spans="17:17" ht="13.5" x14ac:dyDescent="0.15">
      <c r="Q123" s="262" t="s">
        <v>140</v>
      </c>
    </row>
    <row r="124" spans="17:17" ht="13.5" x14ac:dyDescent="0.15">
      <c r="Q124" s="262" t="s">
        <v>141</v>
      </c>
    </row>
    <row r="125" spans="17:17" ht="13.5" x14ac:dyDescent="0.15">
      <c r="Q125" s="262" t="s">
        <v>124</v>
      </c>
    </row>
    <row r="126" spans="17:17" ht="13.5" x14ac:dyDescent="0.15">
      <c r="Q126" s="262" t="s">
        <v>142</v>
      </c>
    </row>
    <row r="127" spans="17:17" ht="13.5" x14ac:dyDescent="0.15">
      <c r="Q127" s="262" t="s">
        <v>143</v>
      </c>
    </row>
    <row r="128" spans="17:17" ht="13.5" x14ac:dyDescent="0.15">
      <c r="Q128" s="262" t="s">
        <v>144</v>
      </c>
    </row>
    <row r="129" spans="17:17" ht="13.5" x14ac:dyDescent="0.15">
      <c r="Q129" s="262" t="s">
        <v>145</v>
      </c>
    </row>
    <row r="130" spans="17:17" ht="13.5" x14ac:dyDescent="0.15">
      <c r="Q130" s="262" t="s">
        <v>146</v>
      </c>
    </row>
    <row r="131" spans="17:17" ht="13.5" x14ac:dyDescent="0.15">
      <c r="Q131" s="262" t="s">
        <v>147</v>
      </c>
    </row>
    <row r="132" spans="17:17" ht="13.5" x14ac:dyDescent="0.15">
      <c r="Q132" s="263" t="s">
        <v>148</v>
      </c>
    </row>
    <row r="133" spans="17:17" ht="13.5" x14ac:dyDescent="0.15">
      <c r="Q133" s="263" t="s">
        <v>149</v>
      </c>
    </row>
    <row r="134" spans="17:17" ht="13.5" x14ac:dyDescent="0.15">
      <c r="Q134" s="263" t="s">
        <v>150</v>
      </c>
    </row>
    <row r="135" spans="17:17" ht="13.5" x14ac:dyDescent="0.15">
      <c r="Q135" s="263" t="s">
        <v>151</v>
      </c>
    </row>
    <row r="136" spans="17:17" ht="13.5" x14ac:dyDescent="0.15">
      <c r="Q136" s="263" t="s">
        <v>152</v>
      </c>
    </row>
    <row r="137" spans="17:17" ht="13.5" x14ac:dyDescent="0.15">
      <c r="Q137" s="263" t="s">
        <v>153</v>
      </c>
    </row>
    <row r="138" spans="17:17" ht="13.5" x14ac:dyDescent="0.15">
      <c r="Q138" s="263" t="s">
        <v>361</v>
      </c>
    </row>
    <row r="139" spans="17:17" ht="13.5" x14ac:dyDescent="0.15">
      <c r="Q139" s="263" t="s">
        <v>359</v>
      </c>
    </row>
    <row r="140" spans="17:17" ht="13.5" x14ac:dyDescent="0.15">
      <c r="Q140" s="263" t="s">
        <v>360</v>
      </c>
    </row>
    <row r="141" spans="17:17" x14ac:dyDescent="0.15">
      <c r="Q141" s="261"/>
    </row>
    <row r="142" spans="17:17" ht="13.5" x14ac:dyDescent="0.15">
      <c r="Q142" s="262" t="s">
        <v>157</v>
      </c>
    </row>
    <row r="143" spans="17:17" x14ac:dyDescent="0.15">
      <c r="Q143" s="261" t="s">
        <v>154</v>
      </c>
    </row>
    <row r="144" spans="17:17" x14ac:dyDescent="0.15">
      <c r="Q144" s="21" t="s">
        <v>156</v>
      </c>
    </row>
  </sheetData>
  <sheetProtection algorithmName="SHA-512" hashValue="haW4zO9GnhCW3GEer/khjB11WVczjsP3tsH6uqQ0T8u04fkn9iTRHsfvOlpCJX+cDSvlc49iGV5sDwBDSN3fWw==" saltValue="prmuo1Su8To0toNLIGPImw==" spinCount="100000" sheet="1" objects="1" scenarios="1"/>
  <mergeCells count="87">
    <mergeCell ref="C20:D20"/>
    <mergeCell ref="C17:R17"/>
    <mergeCell ref="C21:D21"/>
    <mergeCell ref="D62:G62"/>
    <mergeCell ref="J62:L62"/>
    <mergeCell ref="M27:M28"/>
    <mergeCell ref="M47:O47"/>
    <mergeCell ref="C47:E48"/>
    <mergeCell ref="F47:L48"/>
    <mergeCell ref="C36:F36"/>
    <mergeCell ref="C22:D22"/>
    <mergeCell ref="C23:D23"/>
    <mergeCell ref="C24:D24"/>
    <mergeCell ref="F49:K50"/>
    <mergeCell ref="J40:O40"/>
    <mergeCell ref="L42:O42"/>
    <mergeCell ref="M50:N50"/>
    <mergeCell ref="C29:O29"/>
    <mergeCell ref="C49:E50"/>
    <mergeCell ref="J39:O39"/>
    <mergeCell ref="C31:O32"/>
    <mergeCell ref="L34:O34"/>
    <mergeCell ref="C45:O45"/>
    <mergeCell ref="M48:O48"/>
    <mergeCell ref="N49:O49"/>
    <mergeCell ref="E83:O83"/>
    <mergeCell ref="E79:O79"/>
    <mergeCell ref="D63:G63"/>
    <mergeCell ref="J65:L65"/>
    <mergeCell ref="C60:E60"/>
    <mergeCell ref="F60:O60"/>
    <mergeCell ref="H62:I62"/>
    <mergeCell ref="M62:O62"/>
    <mergeCell ref="C62:C65"/>
    <mergeCell ref="M63:N63"/>
    <mergeCell ref="J63:L63"/>
    <mergeCell ref="D75:O75"/>
    <mergeCell ref="E81:O81"/>
    <mergeCell ref="D74:O74"/>
    <mergeCell ref="D64:G64"/>
    <mergeCell ref="M67:N67"/>
    <mergeCell ref="D94:O94"/>
    <mergeCell ref="C70:O70"/>
    <mergeCell ref="C68:E68"/>
    <mergeCell ref="D93:O93"/>
    <mergeCell ref="E91:O91"/>
    <mergeCell ref="E85:O85"/>
    <mergeCell ref="E84:O84"/>
    <mergeCell ref="E90:O90"/>
    <mergeCell ref="E82:O82"/>
    <mergeCell ref="E87:O87"/>
    <mergeCell ref="E92:O92"/>
    <mergeCell ref="D77:O77"/>
    <mergeCell ref="D78:O78"/>
    <mergeCell ref="E89:O89"/>
    <mergeCell ref="E88:O88"/>
    <mergeCell ref="E86:O86"/>
    <mergeCell ref="P64:S64"/>
    <mergeCell ref="D73:O73"/>
    <mergeCell ref="E80:O80"/>
    <mergeCell ref="F58:O58"/>
    <mergeCell ref="F59:O59"/>
    <mergeCell ref="D76:O76"/>
    <mergeCell ref="M65:N65"/>
    <mergeCell ref="M66:N66"/>
    <mergeCell ref="M64:N64"/>
    <mergeCell ref="J66:L66"/>
    <mergeCell ref="D65:G65"/>
    <mergeCell ref="D66:G66"/>
    <mergeCell ref="D67:G67"/>
    <mergeCell ref="J64:L64"/>
    <mergeCell ref="J67:L67"/>
    <mergeCell ref="F52:I52"/>
    <mergeCell ref="L52:O52"/>
    <mergeCell ref="F53:H53"/>
    <mergeCell ref="I53:K53"/>
    <mergeCell ref="L53:M53"/>
    <mergeCell ref="F54:H54"/>
    <mergeCell ref="I54:K54"/>
    <mergeCell ref="L54:M54"/>
    <mergeCell ref="D55:E56"/>
    <mergeCell ref="F55:H55"/>
    <mergeCell ref="I55:K55"/>
    <mergeCell ref="L55:M55"/>
    <mergeCell ref="F56:H56"/>
    <mergeCell ref="I56:K56"/>
    <mergeCell ref="L56:M56"/>
  </mergeCells>
  <phoneticPr fontId="3"/>
  <dataValidations count="3">
    <dataValidation type="list" allowBlank="1" showInputMessage="1" showErrorMessage="1" sqref="C36:F36">
      <formula1>$Q$80:$Q$84</formula1>
    </dataValidation>
    <dataValidation type="list" allowBlank="1" showInputMessage="1" showErrorMessage="1" sqref="N28:O28">
      <formula1>$Q$143:$Q$144</formula1>
    </dataValidation>
    <dataValidation type="list" allowBlank="1" showInputMessage="1" showErrorMessage="1" sqref="F52:I52">
      <formula1>$Q$98:$Q$140</formula1>
    </dataValidation>
  </dataValidations>
  <printOptions horizontalCentered="1"/>
  <pageMargins left="0.6692913385826772" right="0.62992125984251968" top="0.55118110236220474" bottom="0.55118110236220474" header="0" footer="0.51181102362204722"/>
  <pageSetup paperSize="9" orientation="portrait" horizontalDpi="300" verticalDpi="300" r:id="rId1"/>
  <headerFooter alignWithMargins="0"/>
  <rowBreaks count="1" manualBreakCount="1">
    <brk id="69" min="2" max="14" man="1"/>
  </rowBreaks>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pageSetUpPr fitToPage="1"/>
  </sheetPr>
  <dimension ref="B1:BJ76"/>
  <sheetViews>
    <sheetView showGridLines="0" zoomScaleNormal="100" workbookViewId="0"/>
  </sheetViews>
  <sheetFormatPr defaultColWidth="9" defaultRowHeight="12" x14ac:dyDescent="0.15"/>
  <cols>
    <col min="1" max="2" width="2.875" style="40" customWidth="1"/>
    <col min="3" max="3" width="18.375" style="40" customWidth="1"/>
    <col min="4" max="5" width="4.375" style="40" customWidth="1"/>
    <col min="6" max="6" width="3.75" style="40" customWidth="1"/>
    <col min="7" max="7" width="2.375" style="40" customWidth="1"/>
    <col min="8" max="8" width="10.375" style="40" customWidth="1"/>
    <col min="9" max="9" width="2.375" style="40" customWidth="1"/>
    <col min="10" max="11" width="2.5" style="40" customWidth="1"/>
    <col min="12" max="12" width="2.75" style="40" customWidth="1"/>
    <col min="13" max="13" width="2.875" style="40" customWidth="1"/>
    <col min="14" max="15" width="2.75" style="40" customWidth="1"/>
    <col min="16" max="16" width="3" style="40" customWidth="1"/>
    <col min="17" max="19" width="4.75" style="40" customWidth="1"/>
    <col min="20" max="22" width="2.875" style="40" customWidth="1"/>
    <col min="23" max="24" width="2.5" style="40" customWidth="1"/>
    <col min="25" max="25" width="2.875" style="40" customWidth="1"/>
    <col min="26" max="26" width="7.75" style="40" customWidth="1"/>
    <col min="27" max="27" width="4.75" style="40" customWidth="1"/>
    <col min="28" max="28" width="2" style="40" customWidth="1"/>
    <col min="29" max="30" width="2.375" style="40" customWidth="1"/>
    <col min="31" max="31" width="3.125" style="40" customWidth="1"/>
    <col min="32" max="33" width="2.375" style="40" customWidth="1"/>
    <col min="34" max="34" width="2.875" style="40" customWidth="1"/>
    <col min="35" max="35" width="7.75" style="40" customWidth="1"/>
    <col min="36" max="37" width="4.375" style="40" customWidth="1"/>
    <col min="38" max="38" width="3.375" style="40" customWidth="1"/>
    <col min="39" max="39" width="2.75" style="40" customWidth="1"/>
    <col min="40" max="40" width="2.875" style="40" customWidth="1"/>
    <col min="41" max="41" width="10.75" style="40" customWidth="1"/>
    <col min="42" max="42" width="2.875" style="40" customWidth="1"/>
    <col min="43" max="44" width="2.5" style="40" customWidth="1"/>
    <col min="45" max="45" width="2.75" style="40" customWidth="1"/>
    <col min="46" max="46" width="7.75" style="40" customWidth="1"/>
    <col min="47" max="47" width="11.75" style="40" customWidth="1"/>
    <col min="48" max="48" width="1.875" style="40" customWidth="1"/>
    <col min="49" max="49" width="5.375" style="40" customWidth="1"/>
    <col min="50" max="50" width="9" style="40"/>
    <col min="51" max="51" width="49.75" style="40" bestFit="1" customWidth="1"/>
    <col min="52" max="53" width="9" style="40"/>
    <col min="54" max="54" width="54.5" style="40" bestFit="1" customWidth="1"/>
    <col min="55" max="55" width="13" style="40" bestFit="1" customWidth="1"/>
    <col min="56" max="56" width="24.375" style="40" bestFit="1" customWidth="1"/>
    <col min="57" max="58" width="9" style="40"/>
    <col min="59" max="59" width="16.25" style="40" customWidth="1"/>
    <col min="60" max="16384" width="9" style="40"/>
  </cols>
  <sheetData>
    <row r="1" spans="2:49" ht="27" customHeight="1" x14ac:dyDescent="0.15">
      <c r="F1" s="39"/>
      <c r="S1" s="85" t="s">
        <v>93</v>
      </c>
      <c r="T1" s="85" t="s">
        <v>283</v>
      </c>
    </row>
    <row r="2" spans="2:49" ht="12" customHeight="1" thickBot="1" x14ac:dyDescent="0.2">
      <c r="B2" s="620" t="s">
        <v>273</v>
      </c>
      <c r="C2" s="620"/>
      <c r="D2" s="620"/>
      <c r="E2" s="620"/>
      <c r="F2" s="620"/>
      <c r="G2" s="620"/>
      <c r="H2" s="620"/>
      <c r="I2"/>
      <c r="J2"/>
      <c r="K2"/>
      <c r="L2"/>
      <c r="M2"/>
      <c r="N2"/>
      <c r="O2"/>
      <c r="P2"/>
      <c r="Q2"/>
      <c r="R2"/>
      <c r="S2"/>
      <c r="T2"/>
      <c r="U2"/>
      <c r="V2"/>
      <c r="W2"/>
      <c r="X2"/>
      <c r="Y2"/>
      <c r="Z2" s="41"/>
      <c r="AA2" s="41"/>
      <c r="AB2" s="41"/>
      <c r="AC2" s="41"/>
      <c r="AD2" s="41"/>
      <c r="AE2" s="41"/>
      <c r="AF2" s="41"/>
      <c r="AG2" s="41"/>
      <c r="AH2" s="41"/>
      <c r="AI2" s="41"/>
      <c r="AJ2" s="41"/>
      <c r="AK2" s="41"/>
      <c r="AL2" s="41"/>
      <c r="AM2" s="41"/>
      <c r="AN2" s="41"/>
      <c r="AO2" s="41"/>
      <c r="AP2" s="41"/>
      <c r="AQ2" s="41"/>
      <c r="AR2" s="41"/>
      <c r="AS2" s="41"/>
      <c r="AT2" s="41"/>
      <c r="AU2" s="119"/>
      <c r="AV2" s="115"/>
      <c r="AW2" s="412"/>
    </row>
    <row r="3" spans="2:49" ht="13.15" customHeight="1" x14ac:dyDescent="0.15">
      <c r="B3" s="620"/>
      <c r="C3" s="620"/>
      <c r="D3" s="620"/>
      <c r="E3" s="620"/>
      <c r="F3" s="620"/>
      <c r="G3" s="620"/>
      <c r="H3" s="620"/>
      <c r="I3"/>
      <c r="J3"/>
      <c r="K3"/>
      <c r="L3"/>
      <c r="M3"/>
      <c r="N3"/>
      <c r="O3"/>
      <c r="P3"/>
      <c r="Q3"/>
      <c r="R3"/>
      <c r="S3"/>
      <c r="T3"/>
      <c r="U3"/>
      <c r="V3"/>
      <c r="W3"/>
      <c r="X3"/>
      <c r="Y3"/>
      <c r="Z3" s="42"/>
      <c r="AA3" s="42"/>
      <c r="AB3" s="589"/>
      <c r="AC3" s="590"/>
      <c r="AD3" s="590"/>
      <c r="AE3" s="86"/>
      <c r="AF3" s="108"/>
      <c r="AG3" s="108"/>
      <c r="AH3" s="108"/>
      <c r="AI3" s="108"/>
      <c r="AJ3" s="108"/>
      <c r="AK3" s="108"/>
      <c r="AL3" s="108"/>
      <c r="AM3" s="108"/>
      <c r="AN3" s="108"/>
      <c r="AO3" s="108"/>
      <c r="AP3" s="591" t="s">
        <v>328</v>
      </c>
      <c r="AQ3" s="592"/>
      <c r="AR3" s="593"/>
      <c r="AS3" s="597" t="s">
        <v>0</v>
      </c>
      <c r="AT3" s="598"/>
      <c r="AU3" s="118" t="s">
        <v>113</v>
      </c>
      <c r="AV3" s="116"/>
      <c r="AW3" s="412"/>
    </row>
    <row r="4" spans="2:49" ht="14.25" thickBot="1" x14ac:dyDescent="0.2">
      <c r="C4"/>
      <c r="F4"/>
      <c r="G4"/>
      <c r="H4"/>
      <c r="I4"/>
      <c r="J4"/>
      <c r="K4"/>
      <c r="L4"/>
      <c r="M4"/>
      <c r="N4"/>
      <c r="O4"/>
      <c r="P4"/>
      <c r="Q4"/>
      <c r="R4"/>
      <c r="S4"/>
      <c r="T4"/>
      <c r="U4"/>
      <c r="V4"/>
      <c r="W4"/>
      <c r="X4"/>
      <c r="Y4"/>
      <c r="Z4" s="42"/>
      <c r="AA4" s="42"/>
      <c r="AB4" s="109"/>
      <c r="AC4" s="106"/>
      <c r="AD4" s="106"/>
      <c r="AE4" s="86"/>
      <c r="AF4" s="108"/>
      <c r="AG4" s="108"/>
      <c r="AH4" s="108"/>
      <c r="AI4" s="108"/>
      <c r="AJ4" s="108"/>
      <c r="AK4" s="108"/>
      <c r="AL4" s="108"/>
      <c r="AM4" s="108"/>
      <c r="AN4" s="108"/>
      <c r="AO4" s="108"/>
      <c r="AP4" s="594"/>
      <c r="AQ4" s="595"/>
      <c r="AR4" s="596"/>
      <c r="AS4" s="599" t="str">
        <f>+表紙!N28</f>
        <v>○</v>
      </c>
      <c r="AT4" s="600"/>
      <c r="AU4" s="274" t="str">
        <f>+表紙!O28</f>
        <v>　</v>
      </c>
      <c r="AV4" s="116"/>
      <c r="AW4" s="412"/>
    </row>
    <row r="5" spans="2:49" ht="15" customHeight="1" x14ac:dyDescent="0.15">
      <c r="B5" s="153" t="s">
        <v>102</v>
      </c>
      <c r="C5" s="153"/>
      <c r="F5" s="153"/>
      <c r="G5" s="106"/>
      <c r="H5" s="106"/>
      <c r="I5" s="106"/>
      <c r="J5" s="106"/>
      <c r="K5" s="106"/>
      <c r="L5" s="106"/>
      <c r="M5" s="42"/>
      <c r="N5" s="42"/>
      <c r="O5" s="42"/>
      <c r="P5" s="42"/>
      <c r="Q5" s="42"/>
      <c r="R5" s="42"/>
      <c r="S5" s="42"/>
      <c r="T5" s="42"/>
      <c r="U5" s="42"/>
      <c r="V5" s="42"/>
      <c r="W5" s="42"/>
      <c r="X5" s="42"/>
      <c r="Y5" s="42"/>
      <c r="Z5" s="608" t="s">
        <v>101</v>
      </c>
      <c r="AA5" s="608"/>
      <c r="AB5" s="609"/>
      <c r="AC5" s="609"/>
      <c r="AD5" s="609"/>
      <c r="AE5" s="86" t="s">
        <v>95</v>
      </c>
      <c r="AF5" s="630" t="str">
        <f>+表紙!F47</f>
        <v>風越建設株式会社</v>
      </c>
      <c r="AG5" s="630"/>
      <c r="AH5" s="630"/>
      <c r="AI5" s="630"/>
      <c r="AJ5" s="630"/>
      <c r="AK5" s="630"/>
      <c r="AL5" s="630"/>
      <c r="AM5" s="630"/>
      <c r="AN5" s="630"/>
      <c r="AO5" s="630"/>
      <c r="AP5" s="630"/>
      <c r="AQ5" s="630"/>
      <c r="AR5" s="630"/>
      <c r="AS5" s="630"/>
      <c r="AT5" s="630"/>
      <c r="AU5" s="630"/>
      <c r="AV5" s="242"/>
      <c r="AW5" s="412"/>
    </row>
    <row r="6" spans="2:49" ht="24.75" customHeight="1" thickBot="1" x14ac:dyDescent="0.2">
      <c r="B6" s="302" t="s">
        <v>443</v>
      </c>
      <c r="C6" s="155"/>
      <c r="F6" s="155"/>
      <c r="G6" s="134"/>
      <c r="H6" s="134"/>
      <c r="I6" s="134"/>
      <c r="J6" s="134"/>
      <c r="K6" s="134"/>
      <c r="L6" s="134"/>
      <c r="M6" s="134"/>
      <c r="N6" s="134"/>
      <c r="O6" s="134"/>
      <c r="P6" s="134"/>
      <c r="Q6" s="134"/>
      <c r="R6" s="134"/>
      <c r="S6" s="134"/>
      <c r="T6" s="134"/>
      <c r="U6" s="134"/>
      <c r="V6" s="134"/>
      <c r="W6" s="134"/>
      <c r="X6" s="134"/>
      <c r="Y6" s="134"/>
      <c r="AC6" s="42"/>
      <c r="AD6" s="42"/>
      <c r="AE6" s="42"/>
      <c r="AF6" s="42"/>
      <c r="AG6" s="42"/>
      <c r="AH6" s="42"/>
      <c r="AI6" s="42"/>
      <c r="AJ6" s="42"/>
      <c r="AK6" s="42"/>
      <c r="AL6" s="42"/>
      <c r="AM6" s="42"/>
      <c r="AN6" s="42"/>
      <c r="AO6" s="42"/>
      <c r="AP6" s="42"/>
      <c r="AQ6" s="42"/>
      <c r="AR6" s="42"/>
      <c r="AS6" s="42"/>
      <c r="AT6" s="42"/>
      <c r="AU6" s="42"/>
      <c r="AV6" s="42"/>
      <c r="AW6" s="412"/>
    </row>
    <row r="7" spans="2:49" ht="28.15" customHeight="1" thickBot="1" x14ac:dyDescent="0.2">
      <c r="B7" s="537" t="s">
        <v>89</v>
      </c>
      <c r="C7" s="538"/>
      <c r="D7" s="611" t="s">
        <v>329</v>
      </c>
      <c r="E7" s="612"/>
      <c r="F7" s="612"/>
      <c r="G7" s="612"/>
      <c r="H7" s="612"/>
      <c r="I7" s="613"/>
      <c r="J7" s="143"/>
      <c r="K7" s="53"/>
      <c r="L7" s="156"/>
      <c r="M7" s="156"/>
      <c r="N7" s="156"/>
      <c r="O7" s="156"/>
      <c r="P7" s="156"/>
      <c r="Q7" s="156"/>
      <c r="R7" s="156"/>
      <c r="S7" s="533"/>
      <c r="T7" s="534"/>
      <c r="U7" s="534"/>
      <c r="V7" s="534"/>
      <c r="W7" s="278"/>
      <c r="X7" s="278"/>
      <c r="Y7" s="135"/>
      <c r="AB7"/>
      <c r="AC7"/>
      <c r="AD7"/>
      <c r="AE7"/>
      <c r="AF7" s="93"/>
      <c r="AG7" s="93"/>
      <c r="AH7" s="93"/>
      <c r="AI7" s="93"/>
      <c r="AJ7" s="93"/>
      <c r="AK7" s="93"/>
      <c r="AL7" s="93"/>
      <c r="AM7" s="93"/>
      <c r="AN7" s="93"/>
      <c r="AO7" s="53"/>
      <c r="AP7" s="53"/>
      <c r="AQ7" s="53"/>
      <c r="AR7" s="53"/>
      <c r="AS7"/>
      <c r="AT7"/>
      <c r="AU7"/>
      <c r="AV7"/>
      <c r="AW7" s="412"/>
    </row>
    <row r="8" spans="2:49" ht="28.15" customHeight="1" thickTop="1" thickBot="1" x14ac:dyDescent="0.2">
      <c r="B8" s="43" t="s">
        <v>103</v>
      </c>
      <c r="C8" s="548" t="s">
        <v>111</v>
      </c>
      <c r="D8" s="548"/>
      <c r="E8" s="548"/>
      <c r="F8" s="548"/>
      <c r="G8" s="548"/>
      <c r="H8" s="548"/>
      <c r="I8" s="548"/>
      <c r="J8" s="548"/>
      <c r="K8" s="548"/>
      <c r="L8" s="148"/>
      <c r="M8" s="148"/>
      <c r="N8" s="148"/>
      <c r="O8" s="148"/>
      <c r="P8" s="148"/>
      <c r="Q8" s="148"/>
      <c r="R8" s="148"/>
      <c r="S8" s="148"/>
      <c r="T8" s="148"/>
      <c r="U8" s="148"/>
      <c r="V8" s="148"/>
      <c r="W8" s="130"/>
      <c r="X8" s="130"/>
      <c r="Y8" s="130"/>
      <c r="Z8" s="93"/>
      <c r="AA8" s="93"/>
      <c r="AB8" s="93"/>
      <c r="AC8" s="93"/>
      <c r="AD8" s="93"/>
      <c r="AE8" s="93"/>
      <c r="AF8" s="53"/>
      <c r="AG8" s="49"/>
      <c r="AH8" s="45" t="s">
        <v>29</v>
      </c>
      <c r="AI8" s="531" t="s">
        <v>337</v>
      </c>
      <c r="AJ8" s="531"/>
      <c r="AK8" s="531"/>
      <c r="AL8" s="531"/>
      <c r="AM8" s="531"/>
      <c r="AN8" s="532"/>
      <c r="AO8" s="53"/>
      <c r="AP8" s="53"/>
      <c r="AQ8" s="53"/>
      <c r="AR8" s="53"/>
      <c r="AS8"/>
      <c r="AT8"/>
      <c r="AU8"/>
      <c r="AV8"/>
      <c r="AW8" s="412"/>
    </row>
    <row r="9" spans="2:49" ht="24.75" customHeight="1" thickTop="1" thickBot="1" x14ac:dyDescent="0.2">
      <c r="B9" s="188" t="s">
        <v>257</v>
      </c>
      <c r="F9" s="545" t="s">
        <v>196</v>
      </c>
      <c r="G9" s="546"/>
      <c r="H9" s="546"/>
      <c r="I9" s="547"/>
      <c r="J9" s="148"/>
      <c r="K9" s="148"/>
      <c r="L9" s="148"/>
      <c r="M9" s="148"/>
      <c r="N9" s="148"/>
      <c r="O9" s="148"/>
      <c r="P9" s="148"/>
      <c r="Q9" s="148"/>
      <c r="R9" s="148"/>
      <c r="S9" s="148"/>
      <c r="T9" s="148"/>
      <c r="U9" s="148"/>
      <c r="V9" s="148"/>
      <c r="W9" s="130"/>
      <c r="X9" s="130"/>
      <c r="Y9" s="130"/>
      <c r="Z9" s="93"/>
      <c r="AA9" s="93"/>
      <c r="AB9" s="93"/>
      <c r="AC9" s="93"/>
      <c r="AD9" s="93"/>
      <c r="AE9" s="564" t="s">
        <v>20</v>
      </c>
      <c r="AF9" s="56"/>
      <c r="AH9" s="535"/>
      <c r="AI9" s="536"/>
      <c r="AJ9" s="536"/>
      <c r="AK9" s="536"/>
      <c r="AL9" s="536"/>
      <c r="AM9" s="536"/>
      <c r="AN9" s="52" t="s">
        <v>13</v>
      </c>
      <c r="AO9" s="53"/>
      <c r="AP9" s="53"/>
      <c r="AQ9" s="53"/>
      <c r="AR9" s="53"/>
      <c r="AS9"/>
      <c r="AT9"/>
      <c r="AU9"/>
      <c r="AV9"/>
      <c r="AW9" s="412"/>
    </row>
    <row r="10" spans="2:49" ht="24.75" customHeight="1" thickTop="1" thickBot="1" x14ac:dyDescent="0.2">
      <c r="F10" s="94"/>
      <c r="G10" s="129"/>
      <c r="H10" s="129"/>
      <c r="I10" s="129"/>
      <c r="J10" s="129"/>
      <c r="K10" s="129"/>
      <c r="L10" s="129"/>
      <c r="M10" s="129"/>
      <c r="N10" s="129"/>
      <c r="O10" s="129"/>
      <c r="P10" s="129"/>
      <c r="Q10" s="129"/>
      <c r="R10" s="129"/>
      <c r="S10" s="129"/>
      <c r="T10" s="129"/>
      <c r="U10" s="129"/>
      <c r="V10" s="129"/>
      <c r="W10" s="130"/>
      <c r="X10" s="130"/>
      <c r="Y10" s="130"/>
      <c r="Z10" s="93"/>
      <c r="AA10" s="93"/>
      <c r="AB10" s="93"/>
      <c r="AD10" s="56"/>
      <c r="AE10" s="565"/>
      <c r="AF10" s="56"/>
      <c r="AN10" s="53"/>
      <c r="AO10" s="53"/>
      <c r="AP10" s="53"/>
      <c r="AQ10" s="53"/>
      <c r="AR10" s="53"/>
      <c r="AS10"/>
      <c r="AT10"/>
      <c r="AU10"/>
      <c r="AV10"/>
      <c r="AW10" s="412"/>
    </row>
    <row r="11" spans="2:49" ht="27" customHeight="1" thickTop="1" thickBot="1" x14ac:dyDescent="0.2">
      <c r="C11" s="164" t="s">
        <v>197</v>
      </c>
      <c r="F11" s="45" t="s">
        <v>17</v>
      </c>
      <c r="G11" s="531" t="s">
        <v>331</v>
      </c>
      <c r="H11" s="531"/>
      <c r="I11" s="532"/>
      <c r="J11" s="46"/>
      <c r="K11" s="47"/>
      <c r="L11" s="48"/>
      <c r="M11" s="554" t="s">
        <v>18</v>
      </c>
      <c r="N11" s="48"/>
      <c r="O11" s="49"/>
      <c r="P11" s="45" t="s">
        <v>19</v>
      </c>
      <c r="Q11" s="551" t="s">
        <v>274</v>
      </c>
      <c r="R11" s="551"/>
      <c r="S11" s="551"/>
      <c r="T11" s="552"/>
      <c r="U11" s="190"/>
      <c r="V11" s="64"/>
      <c r="W11" s="53"/>
      <c r="X11" s="53"/>
      <c r="Y11"/>
      <c r="Z11"/>
      <c r="AA11"/>
      <c r="AB11"/>
      <c r="AC11" s="53"/>
      <c r="AD11" s="61"/>
      <c r="AE11" s="565"/>
      <c r="AF11" s="145"/>
      <c r="AG11" s="49"/>
      <c r="AH11" s="45" t="s">
        <v>36</v>
      </c>
      <c r="AI11" s="531" t="s">
        <v>280</v>
      </c>
      <c r="AJ11" s="531"/>
      <c r="AK11" s="531"/>
      <c r="AL11" s="531"/>
      <c r="AM11" s="531"/>
      <c r="AN11" s="532"/>
      <c r="AO11" s="53"/>
      <c r="AP11" s="53"/>
      <c r="AQ11" s="53"/>
      <c r="AR11" s="53"/>
      <c r="AS11"/>
      <c r="AT11"/>
      <c r="AU11"/>
      <c r="AV11"/>
      <c r="AW11" s="412"/>
    </row>
    <row r="12" spans="2:49" ht="24.75" customHeight="1" thickTop="1" thickBot="1" x14ac:dyDescent="0.2">
      <c r="F12" s="549">
        <f>+ROUND(P12,1)+ROUND(P15,1)+ROUND(P18,1)+ROUND(P24,1)+P27-ROUND(F15,1)</f>
        <v>0</v>
      </c>
      <c r="G12" s="550"/>
      <c r="H12" s="550"/>
      <c r="I12" s="52" t="s">
        <v>256</v>
      </c>
      <c r="J12" s="53"/>
      <c r="K12" s="54"/>
      <c r="L12" s="53"/>
      <c r="M12" s="555"/>
      <c r="N12" s="55"/>
      <c r="P12" s="535"/>
      <c r="Q12" s="553"/>
      <c r="R12" s="553"/>
      <c r="S12" s="553"/>
      <c r="T12" s="52" t="s">
        <v>22</v>
      </c>
      <c r="U12" s="53"/>
      <c r="V12" s="53"/>
      <c r="W12" s="53"/>
      <c r="X12" s="53"/>
      <c r="Y12"/>
      <c r="Z12"/>
      <c r="AA12"/>
      <c r="AB12"/>
      <c r="AC12" s="56"/>
      <c r="AE12" s="565"/>
      <c r="AG12" s="137"/>
      <c r="AH12" s="535"/>
      <c r="AI12" s="536"/>
      <c r="AJ12" s="536"/>
      <c r="AK12" s="536"/>
      <c r="AL12" s="536"/>
      <c r="AM12" s="536"/>
      <c r="AN12" s="52" t="s">
        <v>13</v>
      </c>
      <c r="AO12" s="53"/>
      <c r="AP12" s="53"/>
      <c r="AQ12" s="53"/>
      <c r="AR12" s="53"/>
      <c r="AS12"/>
      <c r="AT12"/>
      <c r="AU12"/>
      <c r="AV12"/>
      <c r="AW12" s="412"/>
    </row>
    <row r="13" spans="2:49" ht="24.75" customHeight="1" thickTop="1" thickBot="1" x14ac:dyDescent="0.2">
      <c r="J13" s="53"/>
      <c r="K13" s="57"/>
      <c r="L13" s="53"/>
      <c r="M13" s="555"/>
      <c r="N13" s="56"/>
      <c r="U13" s="53"/>
      <c r="V13" s="53"/>
      <c r="W13" s="53"/>
      <c r="X13" s="53"/>
      <c r="Y13"/>
      <c r="Z13"/>
      <c r="AA13"/>
      <c r="AB13"/>
      <c r="AC13" s="56"/>
      <c r="AE13" s="565"/>
      <c r="AG13" s="143"/>
      <c r="AH13" s="140"/>
      <c r="AI13" s="141"/>
      <c r="AJ13" s="141"/>
      <c r="AK13" s="141"/>
      <c r="AL13" s="141"/>
      <c r="AM13" s="142"/>
      <c r="AN13" s="142"/>
      <c r="AQ13" s="41"/>
      <c r="AR13" s="41"/>
      <c r="AS13" s="139"/>
      <c r="AT13" s="139"/>
      <c r="AU13" s="278"/>
      <c r="AV13" s="53"/>
      <c r="AW13" s="412"/>
    </row>
    <row r="14" spans="2:49" ht="27" customHeight="1" thickTop="1" thickBot="1" x14ac:dyDescent="0.2">
      <c r="F14" s="51" t="s">
        <v>427</v>
      </c>
      <c r="G14" s="557" t="s">
        <v>23</v>
      </c>
      <c r="H14" s="557"/>
      <c r="I14" s="558"/>
      <c r="J14" s="59"/>
      <c r="K14" s="60"/>
      <c r="L14" s="53"/>
      <c r="M14" s="555"/>
      <c r="N14" s="56"/>
      <c r="O14" s="48"/>
      <c r="P14" s="45" t="s">
        <v>24</v>
      </c>
      <c r="Q14" s="567" t="s">
        <v>275</v>
      </c>
      <c r="R14" s="567"/>
      <c r="S14" s="567"/>
      <c r="T14" s="568"/>
      <c r="U14" s="190"/>
      <c r="V14" s="64"/>
      <c r="W14" s="53"/>
      <c r="X14" s="53"/>
      <c r="Y14"/>
      <c r="Z14"/>
      <c r="AA14"/>
      <c r="AB14"/>
      <c r="AC14" s="56"/>
      <c r="AE14" s="566"/>
      <c r="AG14" s="144"/>
      <c r="AH14" s="51" t="s">
        <v>176</v>
      </c>
      <c r="AI14" s="606" t="s">
        <v>292</v>
      </c>
      <c r="AJ14" s="606"/>
      <c r="AK14" s="606"/>
      <c r="AL14" s="606"/>
      <c r="AM14" s="606"/>
      <c r="AN14" s="607"/>
      <c r="AO14"/>
      <c r="AS14" s="139"/>
      <c r="AT14" s="139"/>
      <c r="AU14" s="278"/>
      <c r="AV14" s="53"/>
      <c r="AW14" s="412"/>
    </row>
    <row r="15" spans="2:49" ht="24.75" customHeight="1" thickBot="1" x14ac:dyDescent="0.2">
      <c r="F15" s="602"/>
      <c r="G15" s="603"/>
      <c r="H15" s="603"/>
      <c r="I15" s="44" t="s">
        <v>256</v>
      </c>
      <c r="J15" s="53"/>
      <c r="K15" s="56"/>
      <c r="L15" s="53"/>
      <c r="M15" s="555"/>
      <c r="N15" s="56"/>
      <c r="P15" s="535"/>
      <c r="Q15" s="553"/>
      <c r="R15" s="553"/>
      <c r="S15" s="553"/>
      <c r="T15" s="52" t="s">
        <v>13</v>
      </c>
      <c r="U15" s="53"/>
      <c r="V15" s="53"/>
      <c r="W15" s="53"/>
      <c r="X15" s="53"/>
      <c r="Y15"/>
      <c r="Z15"/>
      <c r="AA15"/>
      <c r="AB15"/>
      <c r="AC15" s="56"/>
      <c r="AH15" s="543"/>
      <c r="AI15" s="544"/>
      <c r="AJ15" s="544"/>
      <c r="AK15" s="544"/>
      <c r="AL15" s="544"/>
      <c r="AM15" s="544"/>
      <c r="AN15" s="44" t="s">
        <v>13</v>
      </c>
      <c r="AO15"/>
      <c r="AS15" s="62" t="s">
        <v>30</v>
      </c>
      <c r="AT15" s="63"/>
      <c r="AW15" s="412"/>
    </row>
    <row r="16" spans="2:49" ht="24.75" customHeight="1" thickTop="1" thickBot="1" x14ac:dyDescent="0.2">
      <c r="K16" s="56"/>
      <c r="L16" s="53"/>
      <c r="M16" s="555"/>
      <c r="N16" s="56"/>
      <c r="P16" s="530" t="str">
        <f>+IF(Y18=0,"",IF(Y18-P18=Y18,"エラー！：⑥残さ物量があるのに、④自ら中間処理した量がゼロになっています",""))</f>
        <v/>
      </c>
      <c r="Q16" s="530"/>
      <c r="R16" s="530"/>
      <c r="S16" s="530"/>
      <c r="T16" s="530"/>
      <c r="U16" s="530"/>
      <c r="V16" s="530"/>
      <c r="W16" s="530"/>
      <c r="X16" s="530"/>
      <c r="Y16" s="530"/>
      <c r="Z16" s="530"/>
      <c r="AA16" s="530"/>
      <c r="AB16" s="530"/>
      <c r="AC16" s="56"/>
      <c r="AD16" s="53"/>
      <c r="AE16" s="186"/>
      <c r="AP16" s="50"/>
      <c r="AQ16" s="53"/>
      <c r="AS16" s="528" t="s">
        <v>31</v>
      </c>
      <c r="AT16" s="529"/>
      <c r="AU16" s="95"/>
      <c r="AV16" s="44" t="s">
        <v>13</v>
      </c>
      <c r="AW16" s="412"/>
    </row>
    <row r="17" spans="2:49" ht="27" customHeight="1" thickTop="1" thickBot="1" x14ac:dyDescent="0.2">
      <c r="K17" s="56"/>
      <c r="L17" s="53"/>
      <c r="M17" s="555"/>
      <c r="N17" s="56"/>
      <c r="O17" s="48"/>
      <c r="P17" s="45" t="s">
        <v>27</v>
      </c>
      <c r="Q17" s="531" t="s">
        <v>276</v>
      </c>
      <c r="R17" s="531"/>
      <c r="S17" s="531"/>
      <c r="T17" s="532"/>
      <c r="U17" s="541"/>
      <c r="V17" s="542"/>
      <c r="W17" s="542"/>
      <c r="X17" s="542"/>
      <c r="Y17" s="136" t="s">
        <v>21</v>
      </c>
      <c r="Z17" s="531" t="s">
        <v>279</v>
      </c>
      <c r="AA17" s="531"/>
      <c r="AB17" s="532"/>
      <c r="AC17" s="149"/>
      <c r="AD17" s="144"/>
      <c r="AE17" s="554" t="s">
        <v>28</v>
      </c>
      <c r="AF17" s="48"/>
      <c r="AG17" s="48"/>
      <c r="AH17" s="247" t="s">
        <v>178</v>
      </c>
      <c r="AI17" s="557" t="s">
        <v>281</v>
      </c>
      <c r="AJ17" s="557"/>
      <c r="AK17" s="557"/>
      <c r="AL17" s="558"/>
      <c r="AM17" s="48"/>
      <c r="AN17" s="255"/>
      <c r="AO17" s="610" t="s">
        <v>253</v>
      </c>
      <c r="AP17" s="558"/>
      <c r="AQ17" s="257"/>
      <c r="AS17" s="528" t="s">
        <v>259</v>
      </c>
      <c r="AT17" s="529"/>
      <c r="AU17" s="95"/>
      <c r="AV17" s="44" t="s">
        <v>34</v>
      </c>
      <c r="AW17" s="412"/>
    </row>
    <row r="18" spans="2:49" ht="24.75" customHeight="1" thickBot="1" x14ac:dyDescent="0.2">
      <c r="K18" s="56"/>
      <c r="L18" s="53"/>
      <c r="M18" s="555"/>
      <c r="N18" s="56"/>
      <c r="P18" s="535"/>
      <c r="Q18" s="553"/>
      <c r="R18" s="553"/>
      <c r="S18" s="553"/>
      <c r="T18" s="52" t="s">
        <v>14</v>
      </c>
      <c r="U18"/>
      <c r="V18" s="248"/>
      <c r="W18"/>
      <c r="X18" s="194"/>
      <c r="Y18" s="549">
        <f>+ROUND(AH9,1)+ROUND(AH12,1)+ROUND(AH15,1)+AH18</f>
        <v>0</v>
      </c>
      <c r="Z18" s="550"/>
      <c r="AA18" s="550"/>
      <c r="AB18" s="52" t="s">
        <v>4</v>
      </c>
      <c r="AC18" s="192"/>
      <c r="AD18" s="193"/>
      <c r="AE18" s="555"/>
      <c r="AH18" s="585">
        <f>+ROUND(AO18,1)+ROUND(AO21,1)</f>
        <v>0</v>
      </c>
      <c r="AI18" s="582"/>
      <c r="AJ18" s="582"/>
      <c r="AK18" s="582"/>
      <c r="AL18" s="44" t="s">
        <v>13</v>
      </c>
      <c r="AM18" s="55"/>
      <c r="AO18" s="273">
        <f>+ROUND(AU16,1)+ROUND(AU17,1)+ROUND(AU18,1)</f>
        <v>0</v>
      </c>
      <c r="AP18" s="44" t="s">
        <v>34</v>
      </c>
      <c r="AS18" s="528" t="s">
        <v>177</v>
      </c>
      <c r="AT18" s="529"/>
      <c r="AU18" s="95"/>
      <c r="AV18" s="44" t="s">
        <v>26</v>
      </c>
      <c r="AW18" s="412"/>
    </row>
    <row r="19" spans="2:49" ht="24.75" customHeight="1" thickTop="1" thickBot="1" x14ac:dyDescent="0.2">
      <c r="K19" s="56"/>
      <c r="L19" s="53"/>
      <c r="M19" s="555"/>
      <c r="N19" s="56"/>
      <c r="P19" s="131"/>
      <c r="Q19" s="266"/>
      <c r="R19" s="197"/>
      <c r="S19" s="131"/>
      <c r="T19" s="131"/>
      <c r="U19" s="133"/>
      <c r="V19" s="249"/>
      <c r="W19" s="133"/>
      <c r="X19" s="133"/>
      <c r="Y19" s="132"/>
      <c r="Z19" s="132"/>
      <c r="AA19" s="132"/>
      <c r="AB19" s="132"/>
      <c r="AC19" s="53"/>
      <c r="AD19" s="53"/>
      <c r="AE19" s="555"/>
      <c r="AH19" s="53"/>
      <c r="AI19" s="56"/>
      <c r="AJ19" s="53"/>
      <c r="AK19" s="53"/>
      <c r="AL19" s="53"/>
      <c r="AM19" s="56"/>
      <c r="AS19"/>
      <c r="AT19"/>
      <c r="AU19"/>
      <c r="AV19"/>
      <c r="AW19" s="616" t="s">
        <v>450</v>
      </c>
    </row>
    <row r="20" spans="2:49" ht="27" customHeight="1" thickTop="1" thickBot="1" x14ac:dyDescent="0.2">
      <c r="K20" s="56"/>
      <c r="L20" s="53"/>
      <c r="M20" s="555"/>
      <c r="N20" s="56"/>
      <c r="P20" s="45" t="s">
        <v>48</v>
      </c>
      <c r="Q20" s="531" t="s">
        <v>277</v>
      </c>
      <c r="R20" s="531"/>
      <c r="S20" s="531"/>
      <c r="T20" s="532"/>
      <c r="U20" s="133"/>
      <c r="V20" s="249"/>
      <c r="W20" s="251"/>
      <c r="X20" s="252"/>
      <c r="Y20" s="136" t="s">
        <v>25</v>
      </c>
      <c r="Z20" s="531" t="s">
        <v>278</v>
      </c>
      <c r="AA20" s="531"/>
      <c r="AB20" s="532"/>
      <c r="AC20" s="53"/>
      <c r="AD20" s="53"/>
      <c r="AE20" s="555"/>
      <c r="AG20" s="53"/>
      <c r="AH20" s="53"/>
      <c r="AI20" s="56"/>
      <c r="AJ20" s="53"/>
      <c r="AK20" s="53"/>
      <c r="AL20" s="147"/>
      <c r="AM20" s="56"/>
      <c r="AN20" s="256"/>
      <c r="AO20" s="610" t="s">
        <v>254</v>
      </c>
      <c r="AP20" s="558"/>
      <c r="AQ20" s="191"/>
      <c r="AR20" s="53"/>
      <c r="AS20" s="58"/>
      <c r="AT20" s="58"/>
      <c r="AW20" s="617"/>
    </row>
    <row r="21" spans="2:49" ht="25.15" customHeight="1" thickBot="1" x14ac:dyDescent="0.2">
      <c r="B21" s="604" t="s">
        <v>444</v>
      </c>
      <c r="C21" s="604"/>
      <c r="D21" s="604"/>
      <c r="E21" s="604"/>
      <c r="F21" s="604"/>
      <c r="G21" s="604"/>
      <c r="H21" s="604"/>
      <c r="I21" s="604"/>
      <c r="J21" s="604"/>
      <c r="K21" s="56"/>
      <c r="L21" s="53"/>
      <c r="M21" s="555"/>
      <c r="N21" s="56"/>
      <c r="P21" s="535"/>
      <c r="Q21" s="562"/>
      <c r="R21" s="562"/>
      <c r="S21" s="562"/>
      <c r="T21" s="52" t="s">
        <v>13</v>
      </c>
      <c r="U21" s="133"/>
      <c r="V21" s="133"/>
      <c r="W21" s="133"/>
      <c r="X21" s="133"/>
      <c r="Y21" s="549">
        <f>+P18-Y18</f>
        <v>0</v>
      </c>
      <c r="Z21" s="550"/>
      <c r="AA21" s="550"/>
      <c r="AB21" s="52" t="s">
        <v>4</v>
      </c>
      <c r="AC21" s="133"/>
      <c r="AD21" s="53"/>
      <c r="AE21" s="556"/>
      <c r="AG21" s="53"/>
      <c r="AH21" s="53"/>
      <c r="AI21" s="56"/>
      <c r="AJ21" s="53"/>
      <c r="AK21" s="53"/>
      <c r="AL21" s="53"/>
      <c r="AM21" s="53"/>
      <c r="AN21" s="147"/>
      <c r="AO21" s="95"/>
      <c r="AP21" s="44" t="s">
        <v>38</v>
      </c>
      <c r="AQ21" s="191"/>
      <c r="AR21" s="53"/>
      <c r="AS21"/>
      <c r="AT21"/>
      <c r="AU21"/>
      <c r="AV21"/>
      <c r="AW21" s="412"/>
    </row>
    <row r="22" spans="2:49" ht="25.5" customHeight="1" thickTop="1" thickBot="1" x14ac:dyDescent="0.2">
      <c r="B22" s="605"/>
      <c r="C22" s="605"/>
      <c r="D22" s="605"/>
      <c r="E22" s="605"/>
      <c r="F22" s="605"/>
      <c r="G22" s="605"/>
      <c r="H22" s="605"/>
      <c r="I22" s="605"/>
      <c r="J22" s="605"/>
      <c r="K22" s="56"/>
      <c r="L22" s="53"/>
      <c r="M22" s="555"/>
      <c r="N22" s="56"/>
      <c r="P22" s="559" t="str">
        <f>+IF(P21=0,"",IF(P18&lt;P21,"エラー !：④の内数である⑤の量が④を超えています",""))</f>
        <v/>
      </c>
      <c r="Q22" s="559"/>
      <c r="R22" s="559"/>
      <c r="S22" s="559"/>
      <c r="T22" s="559"/>
      <c r="U22" s="559"/>
      <c r="V22" s="559"/>
      <c r="W22" s="132"/>
      <c r="X22" s="132"/>
      <c r="Y22" s="132"/>
      <c r="Z22" s="132"/>
      <c r="AA22" s="132"/>
      <c r="AB22" s="132"/>
      <c r="AC22" s="53"/>
      <c r="AD22" s="53"/>
      <c r="AE22" s="186"/>
      <c r="AG22" s="53"/>
      <c r="AH22" s="53"/>
      <c r="AI22" s="56"/>
      <c r="AJ22" s="53"/>
      <c r="AK22" s="53"/>
      <c r="AL22" s="53"/>
      <c r="AM22" s="53"/>
      <c r="AN22" s="53"/>
      <c r="AW22" s="412"/>
    </row>
    <row r="23" spans="2:49" ht="27" customHeight="1" thickTop="1" thickBot="1" x14ac:dyDescent="0.2">
      <c r="B23" s="601" t="s">
        <v>199</v>
      </c>
      <c r="C23" s="540"/>
      <c r="D23" s="539" t="s">
        <v>445</v>
      </c>
      <c r="E23" s="539"/>
      <c r="F23" s="539"/>
      <c r="G23" s="540"/>
      <c r="H23" s="601" t="s">
        <v>446</v>
      </c>
      <c r="I23" s="539"/>
      <c r="J23" s="540"/>
      <c r="K23" s="56"/>
      <c r="L23" s="53"/>
      <c r="M23" s="555"/>
      <c r="N23" s="56"/>
      <c r="O23" s="48"/>
      <c r="P23" s="51" t="s">
        <v>88</v>
      </c>
      <c r="Q23" s="557" t="s">
        <v>32</v>
      </c>
      <c r="R23" s="557"/>
      <c r="S23" s="557"/>
      <c r="T23" s="558"/>
      <c r="U23" s="560"/>
      <c r="V23" s="561"/>
      <c r="W23" s="561"/>
      <c r="X23" s="561"/>
      <c r="AC23" s="53"/>
      <c r="AD23" s="53"/>
      <c r="AE23"/>
      <c r="AF23"/>
      <c r="AG23"/>
      <c r="AH23"/>
      <c r="AI23" s="258"/>
      <c r="AJ23"/>
      <c r="AK23" s="53"/>
      <c r="AL23" s="53"/>
      <c r="AM23" s="53"/>
      <c r="AN23" s="151"/>
      <c r="AP23" s="53"/>
      <c r="AR23" s="49"/>
      <c r="AS23" s="136" t="s">
        <v>190</v>
      </c>
      <c r="AT23" s="531" t="s">
        <v>191</v>
      </c>
      <c r="AU23" s="531"/>
      <c r="AV23" s="532"/>
      <c r="AW23" s="412"/>
    </row>
    <row r="24" spans="2:49" ht="27" customHeight="1" thickBot="1" x14ac:dyDescent="0.2">
      <c r="B24" s="614" t="s">
        <v>200</v>
      </c>
      <c r="C24" s="615"/>
      <c r="D24" s="603">
        <v>0</v>
      </c>
      <c r="E24" s="603"/>
      <c r="F24" s="603"/>
      <c r="G24" s="195" t="s">
        <v>198</v>
      </c>
      <c r="H24" s="581">
        <f>+F12</f>
        <v>0</v>
      </c>
      <c r="I24" s="582"/>
      <c r="J24" s="195" t="s">
        <v>198</v>
      </c>
      <c r="K24" s="56"/>
      <c r="L24" s="53"/>
      <c r="M24" s="556"/>
      <c r="P24" s="543"/>
      <c r="Q24" s="563"/>
      <c r="R24" s="563"/>
      <c r="S24" s="563"/>
      <c r="T24" s="44" t="s">
        <v>34</v>
      </c>
      <c r="U24"/>
      <c r="V24"/>
      <c r="W24"/>
      <c r="X24"/>
      <c r="AC24" s="53"/>
      <c r="AD24" s="53"/>
      <c r="AE24"/>
      <c r="AF24"/>
      <c r="AG24"/>
      <c r="AH24"/>
      <c r="AI24" s="258"/>
      <c r="AJ24"/>
      <c r="AK24" s="53"/>
      <c r="AL24" s="141"/>
      <c r="AM24" s="53"/>
      <c r="AN24" s="53"/>
      <c r="AQ24" s="56"/>
      <c r="AR24" s="146"/>
      <c r="AS24" s="549">
        <f>+ROUND(AU16,1)+ROUND(AA28,1)</f>
        <v>0</v>
      </c>
      <c r="AT24" s="550"/>
      <c r="AU24" s="550"/>
      <c r="AV24" s="52" t="s">
        <v>13</v>
      </c>
      <c r="AW24" s="412"/>
    </row>
    <row r="25" spans="2:49" ht="27" customHeight="1" thickBot="1" x14ac:dyDescent="0.2">
      <c r="B25" s="614" t="s">
        <v>201</v>
      </c>
      <c r="C25" s="615"/>
      <c r="D25" s="603">
        <v>0</v>
      </c>
      <c r="E25" s="603"/>
      <c r="F25" s="603"/>
      <c r="G25" s="195" t="s">
        <v>198</v>
      </c>
      <c r="H25" s="581">
        <f>+P12+AH9</f>
        <v>0</v>
      </c>
      <c r="I25" s="582"/>
      <c r="J25" s="195" t="s">
        <v>198</v>
      </c>
      <c r="K25" s="56"/>
      <c r="L25" s="53"/>
      <c r="P25" s="53"/>
      <c r="Q25" s="53"/>
      <c r="R25" s="53"/>
      <c r="S25" s="53"/>
      <c r="T25" s="53"/>
      <c r="U25" s="53"/>
      <c r="V25" s="53"/>
      <c r="AE25" s="150"/>
      <c r="AH25" s="53"/>
      <c r="AI25" s="56"/>
      <c r="AJ25" s="53"/>
      <c r="AK25" s="53"/>
      <c r="AL25" s="187"/>
      <c r="AM25" s="187"/>
      <c r="AN25" s="187"/>
      <c r="AQ25" s="268"/>
      <c r="AR25" s="128"/>
      <c r="AW25" s="412"/>
    </row>
    <row r="26" spans="2:49" ht="27" customHeight="1" thickTop="1" thickBot="1" x14ac:dyDescent="0.2">
      <c r="B26" s="614" t="s">
        <v>202</v>
      </c>
      <c r="C26" s="615"/>
      <c r="D26" s="603">
        <v>0</v>
      </c>
      <c r="E26" s="603"/>
      <c r="F26" s="603"/>
      <c r="G26" s="195" t="s">
        <v>198</v>
      </c>
      <c r="H26" s="581">
        <f>+P21</f>
        <v>0</v>
      </c>
      <c r="I26" s="582"/>
      <c r="J26" s="195" t="s">
        <v>198</v>
      </c>
      <c r="K26" s="56"/>
      <c r="L26" s="144"/>
      <c r="M26" s="554" t="s">
        <v>35</v>
      </c>
      <c r="N26" s="48"/>
      <c r="O26" s="48"/>
      <c r="P26" s="247" t="s">
        <v>179</v>
      </c>
      <c r="Q26" s="557" t="s">
        <v>181</v>
      </c>
      <c r="R26" s="557"/>
      <c r="S26" s="557"/>
      <c r="T26" s="558"/>
      <c r="U26" s="48"/>
      <c r="V26" s="48"/>
      <c r="W26" s="48"/>
      <c r="X26" s="48"/>
      <c r="Y26" s="48"/>
      <c r="Z26" s="48"/>
      <c r="AA26" s="48"/>
      <c r="AB26" s="48"/>
      <c r="AC26" s="48"/>
      <c r="AD26" s="48"/>
      <c r="AE26" s="48"/>
      <c r="AF26" s="48"/>
      <c r="AG26" s="48"/>
      <c r="AH26" s="48"/>
      <c r="AI26" s="61"/>
      <c r="AJ26" s="48"/>
      <c r="AK26" s="49"/>
      <c r="AL26" s="136" t="s">
        <v>187</v>
      </c>
      <c r="AM26" s="531" t="s">
        <v>282</v>
      </c>
      <c r="AN26" s="531"/>
      <c r="AO26" s="531"/>
      <c r="AP26" s="532"/>
      <c r="AQ26" s="270"/>
      <c r="AR26" s="271"/>
      <c r="AS26" s="136" t="s">
        <v>192</v>
      </c>
      <c r="AT26" s="531" t="s">
        <v>430</v>
      </c>
      <c r="AU26" s="531"/>
      <c r="AV26" s="532"/>
      <c r="AW26" s="412"/>
    </row>
    <row r="27" spans="2:49" ht="27" customHeight="1" thickBot="1" x14ac:dyDescent="0.2">
      <c r="B27" s="614" t="s">
        <v>223</v>
      </c>
      <c r="C27" s="615"/>
      <c r="D27" s="603">
        <v>0</v>
      </c>
      <c r="E27" s="603"/>
      <c r="F27" s="603"/>
      <c r="G27" s="195" t="s">
        <v>198</v>
      </c>
      <c r="H27" s="581">
        <f>+Y21</f>
        <v>0</v>
      </c>
      <c r="I27" s="582"/>
      <c r="J27" s="195" t="s">
        <v>198</v>
      </c>
      <c r="M27" s="555"/>
      <c r="P27" s="585">
        <f>+R30+ROUND(R33,1)</f>
        <v>0</v>
      </c>
      <c r="Q27" s="586"/>
      <c r="R27" s="586"/>
      <c r="S27" s="586"/>
      <c r="T27" s="44" t="s">
        <v>38</v>
      </c>
      <c r="U27" s="64"/>
      <c r="V27" s="64"/>
      <c r="Y27" s="62" t="s">
        <v>39</v>
      </c>
      <c r="Z27" s="65"/>
      <c r="AH27" s="53"/>
      <c r="AI27" s="53"/>
      <c r="AJ27" s="53"/>
      <c r="AK27" s="53"/>
      <c r="AL27" s="549">
        <f>+AH18+P27</f>
        <v>0</v>
      </c>
      <c r="AM27" s="550"/>
      <c r="AN27" s="550"/>
      <c r="AO27" s="550"/>
      <c r="AP27" s="52" t="s">
        <v>13</v>
      </c>
      <c r="AQ27" s="268"/>
      <c r="AR27" s="128"/>
      <c r="AS27" s="535"/>
      <c r="AT27" s="536"/>
      <c r="AU27" s="536"/>
      <c r="AV27" s="52" t="s">
        <v>13</v>
      </c>
      <c r="AW27" s="412"/>
    </row>
    <row r="28" spans="2:49" ht="27" customHeight="1" thickTop="1" thickBot="1" x14ac:dyDescent="0.2">
      <c r="B28" s="631" t="s">
        <v>332</v>
      </c>
      <c r="C28" s="632"/>
      <c r="D28" s="603">
        <v>0</v>
      </c>
      <c r="E28" s="603"/>
      <c r="F28" s="603"/>
      <c r="G28" s="195" t="s">
        <v>198</v>
      </c>
      <c r="H28" s="581">
        <f>+P15+AH12</f>
        <v>0</v>
      </c>
      <c r="I28" s="582"/>
      <c r="J28" s="195" t="s">
        <v>198</v>
      </c>
      <c r="M28" s="555"/>
      <c r="P28" s="56"/>
      <c r="U28" s="53"/>
      <c r="V28" s="53"/>
      <c r="Y28" s="587" t="s">
        <v>175</v>
      </c>
      <c r="Z28" s="588"/>
      <c r="AA28" s="543"/>
      <c r="AB28" s="544"/>
      <c r="AC28" s="544"/>
      <c r="AD28" s="544"/>
      <c r="AE28" s="544"/>
      <c r="AF28" s="44" t="s">
        <v>13</v>
      </c>
      <c r="AH28" s="53"/>
      <c r="AI28" s="53"/>
      <c r="AN28" s="267"/>
      <c r="AQ28" s="268"/>
      <c r="AR28" s="128"/>
      <c r="AS28" s="410" t="str">
        <f>+IF(AS27=0,"",IF(AL27&lt;(AS24+AS27+AS31),"エラー !：⑩の内数である（⑫+⑬＋⑭）の量が⑩を超えています",""))</f>
        <v/>
      </c>
      <c r="AT28" s="408"/>
      <c r="AU28" s="408"/>
      <c r="AV28" s="408"/>
      <c r="AW28" s="412"/>
    </row>
    <row r="29" spans="2:49" ht="27" customHeight="1" thickTop="1" thickBot="1" x14ac:dyDescent="0.2">
      <c r="B29" s="614" t="s">
        <v>224</v>
      </c>
      <c r="C29" s="615"/>
      <c r="D29" s="603">
        <v>0</v>
      </c>
      <c r="E29" s="603"/>
      <c r="F29" s="603"/>
      <c r="G29" s="195" t="s">
        <v>198</v>
      </c>
      <c r="H29" s="581">
        <f>+AL27</f>
        <v>0</v>
      </c>
      <c r="I29" s="582"/>
      <c r="J29" s="195" t="s">
        <v>198</v>
      </c>
      <c r="M29" s="555"/>
      <c r="P29" s="56"/>
      <c r="Q29" s="144"/>
      <c r="R29" s="51" t="s">
        <v>182</v>
      </c>
      <c r="S29" s="557" t="s">
        <v>33</v>
      </c>
      <c r="T29" s="571"/>
      <c r="U29" s="571"/>
      <c r="V29" s="572"/>
      <c r="W29" s="48"/>
      <c r="X29" s="66"/>
      <c r="Y29" s="587" t="s">
        <v>258</v>
      </c>
      <c r="Z29" s="588"/>
      <c r="AA29" s="543"/>
      <c r="AB29" s="544"/>
      <c r="AC29" s="544"/>
      <c r="AD29" s="544"/>
      <c r="AE29" s="544"/>
      <c r="AF29" s="44" t="s">
        <v>13</v>
      </c>
      <c r="AH29" s="53"/>
      <c r="AI29" s="53"/>
      <c r="AJ29" s="53"/>
      <c r="AK29" s="53"/>
      <c r="AL29" s="136" t="s">
        <v>188</v>
      </c>
      <c r="AM29" s="531" t="s">
        <v>189</v>
      </c>
      <c r="AN29" s="531"/>
      <c r="AO29" s="531"/>
      <c r="AP29" s="532"/>
      <c r="AQ29" s="269"/>
      <c r="AR29" s="272"/>
      <c r="AS29" s="579" t="s">
        <v>193</v>
      </c>
      <c r="AT29" s="575" t="s">
        <v>431</v>
      </c>
      <c r="AU29" s="575"/>
      <c r="AV29" s="576"/>
      <c r="AW29" s="412"/>
    </row>
    <row r="30" spans="2:49" ht="27" customHeight="1" thickBot="1" x14ac:dyDescent="0.2">
      <c r="B30" s="614" t="s">
        <v>225</v>
      </c>
      <c r="C30" s="615"/>
      <c r="D30" s="603">
        <v>0</v>
      </c>
      <c r="E30" s="603"/>
      <c r="F30" s="603"/>
      <c r="G30" s="195" t="s">
        <v>198</v>
      </c>
      <c r="H30" s="581">
        <f>+AL30</f>
        <v>0</v>
      </c>
      <c r="I30" s="582"/>
      <c r="J30" s="195" t="s">
        <v>198</v>
      </c>
      <c r="M30" s="555"/>
      <c r="P30" s="56"/>
      <c r="R30" s="585">
        <f>+ROUND(AA28,1)+ROUND(AA29,1)+ROUND(AA30,1)</f>
        <v>0</v>
      </c>
      <c r="S30" s="586"/>
      <c r="T30" s="586"/>
      <c r="U30" s="586"/>
      <c r="V30" s="44" t="s">
        <v>16</v>
      </c>
      <c r="Y30" s="587" t="s">
        <v>186</v>
      </c>
      <c r="Z30" s="588"/>
      <c r="AA30" s="543"/>
      <c r="AB30" s="544"/>
      <c r="AC30" s="544"/>
      <c r="AD30" s="544"/>
      <c r="AE30" s="544"/>
      <c r="AF30" s="44" t="s">
        <v>13</v>
      </c>
      <c r="AL30" s="535"/>
      <c r="AM30" s="536"/>
      <c r="AN30" s="536"/>
      <c r="AO30" s="536"/>
      <c r="AP30" s="52" t="s">
        <v>13</v>
      </c>
      <c r="AS30" s="580"/>
      <c r="AT30" s="577"/>
      <c r="AU30" s="577"/>
      <c r="AV30" s="578"/>
      <c r="AW30" s="412"/>
    </row>
    <row r="31" spans="2:49" ht="27" customHeight="1" thickTop="1" thickBot="1" x14ac:dyDescent="0.2">
      <c r="B31" s="614" t="s">
        <v>226</v>
      </c>
      <c r="C31" s="615"/>
      <c r="D31" s="603">
        <v>0</v>
      </c>
      <c r="E31" s="603"/>
      <c r="F31" s="603"/>
      <c r="G31" s="195" t="s">
        <v>198</v>
      </c>
      <c r="H31" s="581">
        <f>+AS24</f>
        <v>0</v>
      </c>
      <c r="I31" s="582"/>
      <c r="J31" s="195" t="s">
        <v>198</v>
      </c>
      <c r="M31" s="555"/>
      <c r="P31" s="56"/>
      <c r="Y31"/>
      <c r="Z31"/>
      <c r="AA31" s="67" t="s">
        <v>90</v>
      </c>
      <c r="AK31" s="128"/>
      <c r="AL31" s="530" t="str">
        <f>+IF(AL30=0,"",IF(AL27&lt;AL30,"エラー !：⑩の内数である⑪の量が⑩を超えています",""))</f>
        <v/>
      </c>
      <c r="AM31" s="530"/>
      <c r="AN31" s="530"/>
      <c r="AO31" s="530"/>
      <c r="AP31" s="530"/>
      <c r="AQ31" s="530"/>
      <c r="AR31" s="41"/>
      <c r="AS31" s="573"/>
      <c r="AT31" s="574"/>
      <c r="AU31" s="574"/>
      <c r="AV31" s="163" t="s">
        <v>13</v>
      </c>
      <c r="AW31" s="412"/>
    </row>
    <row r="32" spans="2:49" ht="27" customHeight="1" thickTop="1" thickBot="1" x14ac:dyDescent="0.2">
      <c r="B32" s="614" t="s">
        <v>428</v>
      </c>
      <c r="C32" s="615"/>
      <c r="D32" s="603">
        <v>0</v>
      </c>
      <c r="E32" s="603"/>
      <c r="F32" s="603"/>
      <c r="G32" s="195" t="s">
        <v>198</v>
      </c>
      <c r="H32" s="581">
        <f>+AS27</f>
        <v>0</v>
      </c>
      <c r="I32" s="582"/>
      <c r="J32" s="195" t="s">
        <v>198</v>
      </c>
      <c r="M32" s="555"/>
      <c r="P32" s="56"/>
      <c r="Q32" s="144"/>
      <c r="R32" s="51" t="s">
        <v>184</v>
      </c>
      <c r="S32" s="557" t="s">
        <v>37</v>
      </c>
      <c r="T32" s="571"/>
      <c r="U32" s="571"/>
      <c r="V32" s="572"/>
      <c r="W32" s="53"/>
      <c r="X32" s="53"/>
      <c r="Y32"/>
      <c r="Z32"/>
      <c r="AA32" s="621" t="s">
        <v>330</v>
      </c>
      <c r="AB32" s="622"/>
      <c r="AC32" s="622"/>
      <c r="AD32" s="622"/>
      <c r="AE32" s="622"/>
      <c r="AF32" s="622" t="s">
        <v>194</v>
      </c>
      <c r="AG32" s="622"/>
      <c r="AH32" s="622"/>
      <c r="AI32" s="622"/>
      <c r="AJ32" s="622"/>
      <c r="AK32" s="622"/>
      <c r="AL32" s="622" t="s">
        <v>195</v>
      </c>
      <c r="AM32" s="622"/>
      <c r="AN32" s="622"/>
      <c r="AO32" s="627"/>
      <c r="AP32" s="189"/>
      <c r="AS32" s="411" t="str">
        <f>+IF(AS31=0,"",IF(AL27&lt;(AS24+AS27+AS31),"エラー !：⑩の内数である（⑫+⑬＋⑭）の量が⑩を超えています",""))</f>
        <v/>
      </c>
      <c r="AT32" s="409"/>
      <c r="AU32" s="409"/>
      <c r="AV32" s="409"/>
      <c r="AW32" s="412"/>
    </row>
    <row r="33" spans="2:62" ht="27" customHeight="1" thickBot="1" x14ac:dyDescent="0.2">
      <c r="B33" s="618" t="s">
        <v>429</v>
      </c>
      <c r="C33" s="619"/>
      <c r="D33" s="569">
        <v>0</v>
      </c>
      <c r="E33" s="570"/>
      <c r="F33" s="570"/>
      <c r="G33" s="196" t="s">
        <v>198</v>
      </c>
      <c r="H33" s="583">
        <f>+AS31</f>
        <v>0</v>
      </c>
      <c r="I33" s="584"/>
      <c r="J33" s="196" t="s">
        <v>198</v>
      </c>
      <c r="M33" s="556"/>
      <c r="R33" s="543"/>
      <c r="S33" s="544"/>
      <c r="T33" s="544"/>
      <c r="U33" s="544"/>
      <c r="V33" s="44" t="s">
        <v>38</v>
      </c>
      <c r="W33" s="53"/>
      <c r="X33" s="53"/>
      <c r="Y33"/>
      <c r="Z33"/>
      <c r="AA33" s="623"/>
      <c r="AB33" s="624"/>
      <c r="AC33" s="624"/>
      <c r="AD33" s="624"/>
      <c r="AE33" s="624"/>
      <c r="AF33" s="624"/>
      <c r="AG33" s="624"/>
      <c r="AH33" s="624"/>
      <c r="AI33" s="624"/>
      <c r="AJ33" s="624"/>
      <c r="AK33" s="624"/>
      <c r="AL33" s="624"/>
      <c r="AM33" s="624"/>
      <c r="AN33" s="624"/>
      <c r="AO33" s="628"/>
      <c r="AP33" s="189"/>
      <c r="AW33" s="412"/>
    </row>
    <row r="34" spans="2:62" ht="24" customHeight="1" x14ac:dyDescent="0.15">
      <c r="C34" s="259" t="str">
        <f>+IF(D30=0,"",IF(D29&lt;D30,"エラー !：上の表は、⑩の内数である⑪の量が⑩を超えています",""))</f>
        <v/>
      </c>
      <c r="AA34" s="625"/>
      <c r="AB34" s="626"/>
      <c r="AC34" s="626"/>
      <c r="AD34" s="626"/>
      <c r="AE34" s="626"/>
      <c r="AF34" s="626"/>
      <c r="AG34" s="626"/>
      <c r="AH34" s="626"/>
      <c r="AI34" s="626"/>
      <c r="AJ34" s="626"/>
      <c r="AK34" s="626"/>
      <c r="AL34" s="626"/>
      <c r="AM34" s="626"/>
      <c r="AN34" s="626"/>
      <c r="AO34" s="629"/>
      <c r="AP34" s="189"/>
      <c r="AW34" s="412"/>
    </row>
    <row r="35" spans="2:62" ht="15" customHeight="1" x14ac:dyDescent="0.15">
      <c r="C35" s="260" t="str">
        <f>+IF(D31=0,"",IF(D29&lt;D31,"エラー !：上の表は、⑩の内数である⑫の量が⑩を超えています",""))</f>
        <v/>
      </c>
      <c r="AF35" s="64"/>
      <c r="AG35" s="64"/>
      <c r="AH35" s="64"/>
      <c r="AI35" s="64"/>
      <c r="AJ35" s="64"/>
      <c r="AK35" s="64"/>
      <c r="AL35" s="53"/>
      <c r="AM35" s="53"/>
      <c r="AN35" s="53"/>
      <c r="AO35" s="53"/>
      <c r="AP35" s="53"/>
      <c r="AQ35" s="53"/>
      <c r="AR35" s="53"/>
    </row>
    <row r="36" spans="2:62" ht="15" customHeight="1" x14ac:dyDescent="0.15">
      <c r="C36" s="260" t="str">
        <f>+IF(D32=0,"",IF(D29&lt;D32,"エラー !：上の表は、⑩の内数である⑬の量が⑩を超えています",""))</f>
        <v/>
      </c>
      <c r="AF36" s="64"/>
      <c r="AG36" s="64"/>
      <c r="AH36" s="64"/>
      <c r="AI36" s="64"/>
      <c r="AJ36" s="64"/>
      <c r="AK36" s="64"/>
      <c r="AL36" s="64"/>
      <c r="AM36" s="152"/>
      <c r="AN36" s="152"/>
      <c r="AO36" s="128"/>
      <c r="AP36" s="53"/>
      <c r="AQ36" s="53"/>
      <c r="AR36" s="53"/>
      <c r="AS36" s="53"/>
      <c r="AT36" s="53"/>
      <c r="AU36" s="53"/>
      <c r="AV36" s="53"/>
      <c r="AW36" s="68"/>
      <c r="AY36" s="238"/>
      <c r="AZ36" s="238"/>
      <c r="BA36" s="238"/>
      <c r="BB36" s="238"/>
      <c r="BC36" s="238"/>
      <c r="BD36" s="53"/>
    </row>
    <row r="37" spans="2:62" ht="15" customHeight="1" x14ac:dyDescent="0.15">
      <c r="C37" s="260" t="str">
        <f>+IF(D33=0,"",IF(D29&lt;D33,"エラー !：上の表は、⑩の内数である⑭の量が⑩を超えています",""))</f>
        <v/>
      </c>
      <c r="J37" s="68"/>
      <c r="K37" s="68"/>
      <c r="R37" s="68"/>
      <c r="S37" s="68"/>
      <c r="T37" s="68"/>
      <c r="AF37" s="53"/>
      <c r="AG37" s="53"/>
      <c r="AH37" s="53"/>
      <c r="AI37" s="53"/>
      <c r="AJ37" s="53"/>
      <c r="AK37" s="53"/>
      <c r="AL37" s="64"/>
      <c r="AM37" s="128"/>
      <c r="AN37" s="128"/>
      <c r="AO37" s="128"/>
      <c r="AP37" s="53"/>
      <c r="AQ37" s="53"/>
      <c r="AR37" s="53"/>
      <c r="AS37" s="53"/>
      <c r="AT37" s="53"/>
      <c r="AU37" s="64"/>
      <c r="AV37" s="64"/>
      <c r="AW37" s="68"/>
      <c r="AY37" s="83"/>
      <c r="AZ37" s="239"/>
      <c r="BA37" s="239"/>
      <c r="BB37" s="239"/>
      <c r="BC37" s="239"/>
      <c r="BD37" s="239"/>
    </row>
    <row r="38" spans="2:62" ht="13.5" x14ac:dyDescent="0.15">
      <c r="H38" s="279"/>
      <c r="J38" s="68"/>
      <c r="K38" s="68"/>
      <c r="R38" s="68"/>
      <c r="S38" s="68"/>
      <c r="T38" s="68"/>
      <c r="AF38" s="53"/>
      <c r="AG38" s="53"/>
      <c r="AH38" s="53"/>
      <c r="AI38" s="53"/>
      <c r="AJ38" s="53"/>
      <c r="AK38" s="53"/>
      <c r="AL38" s="64"/>
      <c r="AM38" s="128"/>
      <c r="AN38" s="128"/>
      <c r="AO38" s="128"/>
      <c r="AP38" s="53"/>
      <c r="AQ38" s="53"/>
      <c r="AR38" s="53"/>
      <c r="AS38" s="128"/>
      <c r="AT38" s="152"/>
      <c r="AU38" s="64"/>
      <c r="AV38" s="64"/>
      <c r="AW38" s="68"/>
      <c r="AY38" s="128"/>
      <c r="AZ38" s="128"/>
      <c r="BA38" s="128"/>
      <c r="BB38" s="128"/>
      <c r="BC38" s="128"/>
      <c r="BD38" s="128"/>
    </row>
    <row r="39" spans="2:62" ht="13.5" x14ac:dyDescent="0.15">
      <c r="H39" s="279"/>
      <c r="J39" s="68"/>
      <c r="K39" s="68"/>
      <c r="R39" s="68"/>
      <c r="S39" s="68"/>
      <c r="T39" s="68"/>
      <c r="AF39" s="53"/>
      <c r="AG39" s="53"/>
      <c r="AH39" s="53"/>
      <c r="AI39" s="53"/>
      <c r="AJ39" s="53"/>
      <c r="AK39" s="53"/>
      <c r="AL39" s="64"/>
      <c r="AM39" s="128"/>
      <c r="AN39" s="128"/>
      <c r="AO39" s="128"/>
      <c r="AP39" s="53"/>
      <c r="AQ39" s="53"/>
      <c r="AR39" s="53"/>
      <c r="AS39" s="128"/>
      <c r="AT39" s="64"/>
      <c r="AU39" s="64"/>
      <c r="AV39" s="64"/>
      <c r="AW39" s="68"/>
      <c r="AY39" s="128"/>
      <c r="AZ39" s="128"/>
      <c r="BA39" s="128"/>
      <c r="BB39" s="128"/>
      <c r="BC39" s="128"/>
      <c r="BD39" s="128"/>
    </row>
    <row r="40" spans="2:62" ht="13.5" x14ac:dyDescent="0.15">
      <c r="H40" s="279"/>
      <c r="J40" s="68"/>
      <c r="K40" s="68"/>
      <c r="R40" s="68"/>
      <c r="S40" s="68"/>
      <c r="T40" s="68"/>
      <c r="AF40" s="53"/>
      <c r="AG40" s="53"/>
      <c r="AH40" s="53"/>
      <c r="AI40" s="53"/>
      <c r="AJ40" s="53"/>
      <c r="AK40" s="53"/>
      <c r="AL40" s="64"/>
      <c r="AM40" s="128"/>
      <c r="AN40" s="128"/>
      <c r="AO40" s="128"/>
      <c r="AP40" s="53"/>
      <c r="AQ40" s="53"/>
      <c r="AR40" s="53"/>
      <c r="AS40" s="128"/>
      <c r="AT40" s="64"/>
      <c r="AU40" s="64"/>
      <c r="AV40" s="64"/>
      <c r="AW40" s="68"/>
      <c r="AY40" s="128"/>
      <c r="AZ40" s="128"/>
      <c r="BA40" s="128"/>
      <c r="BB40" s="128"/>
      <c r="BC40" s="128"/>
      <c r="BD40" s="128"/>
    </row>
    <row r="41" spans="2:62" ht="13.5" x14ac:dyDescent="0.15">
      <c r="H41" s="279"/>
      <c r="J41" s="68"/>
      <c r="K41" s="68"/>
      <c r="R41" s="68"/>
      <c r="S41" s="68"/>
      <c r="T41" s="68"/>
      <c r="AF41" s="53"/>
      <c r="AG41" s="53"/>
      <c r="AH41" s="53"/>
      <c r="AI41" s="53"/>
      <c r="AJ41" s="53"/>
      <c r="AK41" s="53"/>
      <c r="AL41" s="53"/>
      <c r="AM41" s="53"/>
      <c r="AN41" s="53"/>
      <c r="AO41" s="53"/>
      <c r="AP41" s="53"/>
      <c r="AQ41" s="53"/>
      <c r="AR41" s="53"/>
      <c r="AS41" s="128"/>
      <c r="AT41" s="64"/>
      <c r="AU41" s="64"/>
      <c r="AV41" s="64"/>
      <c r="AW41" s="68"/>
      <c r="AY41" s="128"/>
      <c r="AZ41" s="128"/>
      <c r="BA41" s="128"/>
      <c r="BB41" s="128"/>
      <c r="BC41" s="128"/>
      <c r="BD41" s="128"/>
    </row>
    <row r="42" spans="2:62" ht="13.5" x14ac:dyDescent="0.15">
      <c r="H42" s="279"/>
      <c r="I42" s="68"/>
      <c r="J42" s="68"/>
      <c r="K42" s="68"/>
      <c r="R42" s="68"/>
      <c r="S42" s="68"/>
      <c r="T42" s="68"/>
      <c r="AQ42" s="53"/>
      <c r="AR42" s="53"/>
      <c r="AS42" s="128"/>
      <c r="AT42" s="64"/>
      <c r="AY42" s="128"/>
      <c r="AZ42" s="128"/>
      <c r="BA42" s="128"/>
      <c r="BB42" s="128"/>
      <c r="BC42" s="128"/>
      <c r="BD42" s="128"/>
    </row>
    <row r="43" spans="2:62" x14ac:dyDescent="0.15">
      <c r="H43" s="279"/>
      <c r="I43" s="68"/>
      <c r="J43" s="68"/>
      <c r="K43" s="68"/>
      <c r="R43" s="68"/>
      <c r="S43" s="68"/>
      <c r="T43" s="68"/>
      <c r="AW43" s="68"/>
      <c r="AY43" s="53"/>
      <c r="AZ43" s="53"/>
      <c r="BA43" s="53"/>
      <c r="BB43" s="53"/>
      <c r="BC43" s="53"/>
      <c r="BD43" s="53"/>
    </row>
    <row r="44" spans="2:62" x14ac:dyDescent="0.15">
      <c r="H44" s="279"/>
      <c r="I44" s="68"/>
      <c r="J44" s="68"/>
      <c r="K44" s="68"/>
      <c r="R44" s="68"/>
      <c r="S44" s="68"/>
      <c r="T44" s="68"/>
      <c r="AW44" s="68"/>
    </row>
    <row r="45" spans="2:62" ht="13.5" x14ac:dyDescent="0.15">
      <c r="H45" s="279"/>
      <c r="I45" s="68"/>
      <c r="J45" s="68"/>
      <c r="K45" s="68"/>
      <c r="R45" s="68"/>
      <c r="S45" s="68"/>
      <c r="T45" s="68"/>
      <c r="AY45" s="69"/>
      <c r="AZ45" s="69"/>
      <c r="BA45" s="69"/>
      <c r="BB45" s="69"/>
      <c r="BC45" s="69"/>
      <c r="BD45" s="69"/>
    </row>
    <row r="46" spans="2:62" ht="13.5" x14ac:dyDescent="0.15">
      <c r="H46" s="279"/>
      <c r="I46" s="68"/>
      <c r="J46" s="68"/>
      <c r="K46" s="68"/>
      <c r="R46" s="68"/>
      <c r="S46" s="68"/>
      <c r="T46" s="68"/>
      <c r="AY46" s="69"/>
      <c r="AZ46" s="69"/>
      <c r="BA46" s="69"/>
      <c r="BB46" s="69"/>
      <c r="BC46" s="69"/>
      <c r="BD46" s="69"/>
    </row>
    <row r="47" spans="2:62" ht="13.5" x14ac:dyDescent="0.15">
      <c r="H47" s="279"/>
      <c r="I47" s="68"/>
      <c r="J47" s="68"/>
      <c r="K47" s="68"/>
      <c r="R47" s="68"/>
      <c r="S47" s="68"/>
      <c r="T47" s="68"/>
      <c r="AY47" s="69"/>
      <c r="AZ47" s="69"/>
      <c r="BA47" s="69"/>
      <c r="BB47" s="69"/>
      <c r="BC47" s="69"/>
      <c r="BE47" s="67"/>
      <c r="BF47" s="67"/>
      <c r="BG47" s="69"/>
      <c r="BH47" s="69"/>
      <c r="BI47" s="69"/>
      <c r="BJ47" s="67"/>
    </row>
    <row r="48" spans="2:62" x14ac:dyDescent="0.15">
      <c r="I48" s="68"/>
      <c r="J48" s="68"/>
      <c r="K48" s="68"/>
      <c r="R48" s="68"/>
      <c r="S48" s="68"/>
      <c r="T48" s="68"/>
      <c r="BE48" s="67"/>
      <c r="BF48" s="67"/>
      <c r="BG48" s="67"/>
      <c r="BH48" s="67"/>
    </row>
    <row r="49" spans="7:62" x14ac:dyDescent="0.15">
      <c r="I49" s="68"/>
      <c r="J49" s="68"/>
      <c r="K49" s="68"/>
      <c r="R49" s="68"/>
      <c r="S49" s="68"/>
      <c r="T49" s="68"/>
      <c r="BE49" s="67"/>
      <c r="BF49" s="67"/>
      <c r="BG49" s="67"/>
      <c r="BH49" s="67"/>
    </row>
    <row r="50" spans="7:62" x14ac:dyDescent="0.15">
      <c r="I50" s="68"/>
      <c r="J50" s="68"/>
      <c r="K50" s="68"/>
      <c r="R50" s="68"/>
      <c r="S50" s="68"/>
      <c r="T50" s="68"/>
      <c r="BE50" s="67"/>
      <c r="BF50" s="67"/>
      <c r="BG50" s="67"/>
      <c r="BH50" s="67"/>
    </row>
    <row r="51" spans="7:62" x14ac:dyDescent="0.15">
      <c r="I51" s="68"/>
      <c r="J51" s="68"/>
      <c r="K51" s="68"/>
      <c r="R51" s="68"/>
      <c r="S51" s="68"/>
      <c r="T51" s="68"/>
      <c r="BE51" s="67"/>
      <c r="BF51" s="67"/>
      <c r="BG51" s="67"/>
      <c r="BH51" s="67"/>
    </row>
    <row r="52" spans="7:62" x14ac:dyDescent="0.15">
      <c r="G52" s="68"/>
      <c r="H52" s="68"/>
      <c r="I52" s="68"/>
      <c r="J52" s="68"/>
      <c r="K52" s="68"/>
      <c r="R52" s="68"/>
      <c r="S52" s="68"/>
      <c r="T52" s="68"/>
      <c r="BE52" s="67"/>
      <c r="BF52" s="67"/>
      <c r="BG52" s="67"/>
      <c r="BH52" s="67"/>
    </row>
    <row r="53" spans="7:62" x14ac:dyDescent="0.15">
      <c r="G53" s="68"/>
      <c r="H53" s="68"/>
      <c r="I53" s="68"/>
      <c r="J53" s="68"/>
      <c r="K53" s="68"/>
      <c r="R53" s="68"/>
      <c r="S53" s="68"/>
      <c r="T53" s="68"/>
      <c r="BE53" s="67"/>
      <c r="BG53" s="67"/>
      <c r="BH53" s="67"/>
      <c r="BI53" s="67"/>
      <c r="BJ53" s="67"/>
    </row>
    <row r="54" spans="7:62" x14ac:dyDescent="0.15">
      <c r="G54" s="68"/>
      <c r="H54" s="68"/>
      <c r="I54" s="68"/>
      <c r="J54" s="68"/>
      <c r="K54" s="68"/>
      <c r="R54" s="68"/>
      <c r="S54" s="68"/>
      <c r="T54" s="68"/>
      <c r="BD54" s="67"/>
      <c r="BE54" s="70"/>
      <c r="BG54" s="67"/>
      <c r="BH54" s="67"/>
      <c r="BI54" s="67"/>
      <c r="BJ54" s="67"/>
    </row>
    <row r="55" spans="7:62" x14ac:dyDescent="0.15">
      <c r="G55" s="68"/>
      <c r="H55" s="68"/>
      <c r="I55" s="68"/>
      <c r="J55" s="68"/>
      <c r="K55" s="68"/>
      <c r="R55" s="68"/>
      <c r="S55" s="68"/>
      <c r="T55" s="68"/>
      <c r="BD55" s="67"/>
      <c r="BE55" s="70"/>
      <c r="BG55" s="67"/>
      <c r="BH55" s="67"/>
      <c r="BI55" s="67"/>
      <c r="BJ55" s="67"/>
    </row>
    <row r="56" spans="7:62" x14ac:dyDescent="0.15">
      <c r="G56" s="68"/>
      <c r="H56" s="68"/>
      <c r="I56" s="68"/>
      <c r="J56" s="68"/>
      <c r="K56" s="68"/>
      <c r="R56" s="68"/>
      <c r="S56" s="68"/>
      <c r="T56" s="68"/>
      <c r="BD56" s="67"/>
      <c r="BE56" s="70"/>
      <c r="BG56" s="67"/>
      <c r="BH56" s="67"/>
      <c r="BI56" s="67"/>
      <c r="BJ56" s="67"/>
    </row>
    <row r="57" spans="7:62" x14ac:dyDescent="0.15">
      <c r="G57" s="68"/>
      <c r="H57" s="68"/>
      <c r="I57" s="68"/>
      <c r="BD57" s="67"/>
      <c r="BE57" s="70"/>
      <c r="BG57" s="67"/>
      <c r="BH57" s="67"/>
      <c r="BI57" s="67"/>
      <c r="BJ57" s="67"/>
    </row>
    <row r="58" spans="7:62" ht="12.75" x14ac:dyDescent="0.15">
      <c r="G58" s="68"/>
      <c r="H58" s="68"/>
      <c r="I58" s="68"/>
      <c r="L58" s="68"/>
      <c r="M58" s="71"/>
      <c r="N58" s="68"/>
      <c r="O58" s="68"/>
      <c r="BD58" s="67"/>
      <c r="BE58" s="70"/>
      <c r="BG58" s="67"/>
      <c r="BH58" s="67"/>
      <c r="BI58" s="67"/>
      <c r="BJ58" s="67"/>
    </row>
    <row r="59" spans="7:62" x14ac:dyDescent="0.15">
      <c r="G59" s="68"/>
      <c r="H59" s="68"/>
      <c r="I59" s="68"/>
      <c r="BD59" s="67"/>
      <c r="BE59" s="70"/>
      <c r="BG59" s="67"/>
      <c r="BH59" s="67"/>
      <c r="BI59" s="67"/>
      <c r="BJ59" s="67"/>
    </row>
    <row r="60" spans="7:62" x14ac:dyDescent="0.15">
      <c r="G60" s="68"/>
      <c r="H60" s="68"/>
      <c r="I60" s="68"/>
      <c r="BD60" s="67"/>
      <c r="BE60" s="70"/>
      <c r="BG60" s="67"/>
      <c r="BH60" s="67"/>
      <c r="BI60" s="67"/>
      <c r="BJ60" s="67"/>
    </row>
    <row r="61" spans="7:62" x14ac:dyDescent="0.15">
      <c r="G61" s="68"/>
      <c r="H61" s="68"/>
      <c r="I61" s="68"/>
      <c r="BD61" s="67"/>
      <c r="BE61" s="70"/>
      <c r="BG61" s="67"/>
      <c r="BH61" s="67"/>
      <c r="BI61" s="67"/>
      <c r="BJ61" s="67"/>
    </row>
    <row r="62" spans="7:62" x14ac:dyDescent="0.15">
      <c r="BD62" s="67"/>
      <c r="BE62" s="70"/>
      <c r="BG62" s="67"/>
      <c r="BH62" s="67"/>
      <c r="BI62" s="67"/>
      <c r="BJ62" s="67"/>
    </row>
    <row r="63" spans="7:62" x14ac:dyDescent="0.15">
      <c r="BD63" s="67"/>
      <c r="BE63" s="70"/>
      <c r="BG63" s="67"/>
      <c r="BH63" s="67"/>
      <c r="BI63" s="67"/>
      <c r="BJ63" s="67"/>
    </row>
    <row r="64" spans="7:62" x14ac:dyDescent="0.15">
      <c r="BD64" s="67"/>
      <c r="BE64" s="70"/>
      <c r="BG64" s="67"/>
      <c r="BH64" s="67"/>
      <c r="BI64" s="67"/>
      <c r="BJ64" s="67"/>
    </row>
    <row r="65" spans="12:62" x14ac:dyDescent="0.15">
      <c r="BD65" s="67"/>
      <c r="BE65" s="70"/>
      <c r="BG65" s="67"/>
      <c r="BH65" s="67"/>
      <c r="BI65" s="67"/>
      <c r="BJ65" s="67"/>
    </row>
    <row r="66" spans="12:62" x14ac:dyDescent="0.15">
      <c r="BD66" s="67"/>
      <c r="BE66" s="70"/>
      <c r="BG66" s="67"/>
      <c r="BH66" s="67"/>
      <c r="BI66" s="67"/>
      <c r="BJ66" s="67"/>
    </row>
    <row r="67" spans="12:62" x14ac:dyDescent="0.15">
      <c r="BD67" s="67"/>
      <c r="BE67" s="70"/>
      <c r="BG67" s="67"/>
      <c r="BH67" s="67"/>
      <c r="BI67" s="67"/>
      <c r="BJ67" s="67"/>
    </row>
    <row r="69" spans="12:62" ht="12.75" x14ac:dyDescent="0.15">
      <c r="L69" s="68"/>
      <c r="M69" s="71"/>
      <c r="N69" s="68"/>
      <c r="O69" s="68"/>
    </row>
    <row r="70" spans="12:62" ht="12.75" x14ac:dyDescent="0.15">
      <c r="L70" s="68"/>
      <c r="M70" s="71"/>
      <c r="N70" s="68"/>
      <c r="O70" s="68"/>
    </row>
    <row r="71" spans="12:62" ht="12.75" x14ac:dyDescent="0.15">
      <c r="L71" s="68"/>
      <c r="M71" s="71"/>
      <c r="N71" s="68"/>
      <c r="O71" s="68"/>
    </row>
    <row r="72" spans="12:62" ht="12.75" x14ac:dyDescent="0.15">
      <c r="L72" s="68"/>
      <c r="M72" s="71"/>
      <c r="N72" s="68"/>
      <c r="O72" s="68"/>
    </row>
    <row r="73" spans="12:62" ht="12.75" x14ac:dyDescent="0.15">
      <c r="L73" s="68"/>
      <c r="M73" s="71"/>
      <c r="N73" s="68"/>
      <c r="O73" s="68"/>
    </row>
    <row r="74" spans="12:62" ht="12.75" x14ac:dyDescent="0.15">
      <c r="L74" s="68"/>
      <c r="M74" s="71"/>
      <c r="N74" s="68"/>
      <c r="O74" s="68"/>
    </row>
    <row r="75" spans="12:62" ht="12.75" x14ac:dyDescent="0.15">
      <c r="L75" s="68"/>
      <c r="M75" s="71"/>
      <c r="N75" s="68"/>
      <c r="O75" s="68"/>
    </row>
    <row r="76" spans="12:62" ht="12.75" x14ac:dyDescent="0.15">
      <c r="L76" s="68"/>
      <c r="M76" s="71"/>
      <c r="N76" s="68"/>
      <c r="O76" s="68"/>
    </row>
  </sheetData>
  <sheetProtection algorithmName="SHA-512" hashValue="vj0QhLdeqN2FDAmxTk5LKCPPS9K5TSp3c5hBCv2q8qu3sjmw+7FUUhMAi+WdOtrIF3Eow0SNAjPapRMegkkZtA==" saltValue="u91+3+z5cyibQTreY/BkWw==" spinCount="100000" sheet="1" objects="1" scenarios="1"/>
  <mergeCells count="113">
    <mergeCell ref="AW19:AW20"/>
    <mergeCell ref="B33:C33"/>
    <mergeCell ref="B23:C23"/>
    <mergeCell ref="B24:C24"/>
    <mergeCell ref="B25:C25"/>
    <mergeCell ref="B2:H3"/>
    <mergeCell ref="AA32:AE34"/>
    <mergeCell ref="AF32:AK34"/>
    <mergeCell ref="AL32:AO34"/>
    <mergeCell ref="AF5:AU5"/>
    <mergeCell ref="H25:I25"/>
    <mergeCell ref="H26:I26"/>
    <mergeCell ref="H27:I27"/>
    <mergeCell ref="H28:I28"/>
    <mergeCell ref="H29:I29"/>
    <mergeCell ref="B26:C26"/>
    <mergeCell ref="B27:C27"/>
    <mergeCell ref="B29:C29"/>
    <mergeCell ref="B30:C30"/>
    <mergeCell ref="B31:C31"/>
    <mergeCell ref="B28:C28"/>
    <mergeCell ref="AT23:AV23"/>
    <mergeCell ref="AO20:AP20"/>
    <mergeCell ref="AE17:AE21"/>
    <mergeCell ref="B32:C32"/>
    <mergeCell ref="D24:F24"/>
    <mergeCell ref="D25:F25"/>
    <mergeCell ref="D26:F26"/>
    <mergeCell ref="D27:F27"/>
    <mergeCell ref="D28:F28"/>
    <mergeCell ref="D29:F29"/>
    <mergeCell ref="D30:F30"/>
    <mergeCell ref="D31:F31"/>
    <mergeCell ref="D32:F32"/>
    <mergeCell ref="AS18:AT18"/>
    <mergeCell ref="AH18:AK18"/>
    <mergeCell ref="Y28:Z28"/>
    <mergeCell ref="AB3:AD3"/>
    <mergeCell ref="AP3:AR4"/>
    <mergeCell ref="AS3:AT3"/>
    <mergeCell ref="AS4:AT4"/>
    <mergeCell ref="H23:J23"/>
    <mergeCell ref="F12:H12"/>
    <mergeCell ref="F15:H15"/>
    <mergeCell ref="H24:I24"/>
    <mergeCell ref="AS24:AU24"/>
    <mergeCell ref="AL27:AO27"/>
    <mergeCell ref="AT26:AV26"/>
    <mergeCell ref="AS27:AU27"/>
    <mergeCell ref="AM26:AP26"/>
    <mergeCell ref="Q20:T20"/>
    <mergeCell ref="B21:J22"/>
    <mergeCell ref="P15:S15"/>
    <mergeCell ref="Z17:AB17"/>
    <mergeCell ref="AI14:AN14"/>
    <mergeCell ref="Z5:AD5"/>
    <mergeCell ref="AO17:AP17"/>
    <mergeCell ref="D7:I7"/>
    <mergeCell ref="AS31:AU31"/>
    <mergeCell ref="AT29:AV30"/>
    <mergeCell ref="AS29:AS30"/>
    <mergeCell ref="H30:I30"/>
    <mergeCell ref="H31:I31"/>
    <mergeCell ref="H32:I32"/>
    <mergeCell ref="H33:I33"/>
    <mergeCell ref="M26:M33"/>
    <mergeCell ref="Q26:T26"/>
    <mergeCell ref="R33:U33"/>
    <mergeCell ref="S32:V32"/>
    <mergeCell ref="R30:U30"/>
    <mergeCell ref="P27:S27"/>
    <mergeCell ref="Y29:Z29"/>
    <mergeCell ref="Y30:Z30"/>
    <mergeCell ref="AA28:AE28"/>
    <mergeCell ref="P24:S24"/>
    <mergeCell ref="AH9:AM9"/>
    <mergeCell ref="AE9:AE14"/>
    <mergeCell ref="Q14:T14"/>
    <mergeCell ref="P12:S12"/>
    <mergeCell ref="AI17:AL17"/>
    <mergeCell ref="D33:F33"/>
    <mergeCell ref="AM29:AP29"/>
    <mergeCell ref="S29:V29"/>
    <mergeCell ref="AL30:AO30"/>
    <mergeCell ref="AL31:AQ31"/>
    <mergeCell ref="AA29:AE29"/>
    <mergeCell ref="AA30:AE30"/>
    <mergeCell ref="Z20:AB20"/>
    <mergeCell ref="Y21:AA21"/>
    <mergeCell ref="AS16:AT16"/>
    <mergeCell ref="AS17:AT17"/>
    <mergeCell ref="P16:AB16"/>
    <mergeCell ref="Q17:T17"/>
    <mergeCell ref="S7:V7"/>
    <mergeCell ref="AH12:AM12"/>
    <mergeCell ref="B7:C7"/>
    <mergeCell ref="D23:G23"/>
    <mergeCell ref="AI11:AN11"/>
    <mergeCell ref="U17:X17"/>
    <mergeCell ref="AH15:AM15"/>
    <mergeCell ref="F9:I9"/>
    <mergeCell ref="C8:K8"/>
    <mergeCell ref="AI8:AN8"/>
    <mergeCell ref="Y18:AA18"/>
    <mergeCell ref="G11:I11"/>
    <mergeCell ref="Q11:T11"/>
    <mergeCell ref="P18:S18"/>
    <mergeCell ref="M11:M24"/>
    <mergeCell ref="Q23:T23"/>
    <mergeCell ref="P22:V22"/>
    <mergeCell ref="U23:X23"/>
    <mergeCell ref="G14:I14"/>
    <mergeCell ref="P21:S21"/>
  </mergeCells>
  <phoneticPr fontId="3"/>
  <dataValidations count="3">
    <dataValidation type="custom" allowBlank="1" showInputMessage="1" showErrorMessage="1" error="入力は少数第1位までにして下さい。" sqref="W7:X7 AU13:AU14">
      <formula1>W7=ROUND(W7,1)</formula1>
    </dataValidation>
    <dataValidation type="custom" allowBlank="1" showInputMessage="1" showErrorMessage="1" sqref="H24:H33">
      <formula1>H24=ROUND(H24,1)</formula1>
    </dataValidation>
    <dataValidation type="custom" allowBlank="1" showInputMessage="1" showErrorMessage="1" error="入力は少数第1位までにしてください。" sqref="AS31:AU31 F15:H15 P12:S12 P15:S15 P18:S18 P21:S21 P24:S24 AH9:AM9 AH12:AM12 AH15:AM15 AU16:AU18 AO21 AA28:AE30 R33:U33 AL30:AO30 AS27:AU27 D24:F33">
      <formula1>D9=ROUND(D9,1)</formula1>
    </dataValidation>
  </dataValidations>
  <pageMargins left="0.59055118110236227" right="0.59055118110236227" top="0.62992125984251968" bottom="0.39370078740157483" header="0.51181102362204722" footer="0"/>
  <pageSetup paperSize="9" scale="68" orientation="landscape"/>
  <headerFooter alignWithMargins="0"/>
  <cellWatches>
    <cellWatch r="U18"/>
  </cellWatches>
  <drawing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pageSetUpPr fitToPage="1"/>
  </sheetPr>
  <dimension ref="B1:BJ76"/>
  <sheetViews>
    <sheetView showGridLines="0" zoomScaleNormal="100" workbookViewId="0">
      <selection activeCell="AA29" sqref="AA29:AE29"/>
    </sheetView>
  </sheetViews>
  <sheetFormatPr defaultColWidth="9" defaultRowHeight="12" x14ac:dyDescent="0.15"/>
  <cols>
    <col min="1" max="2" width="2.875" style="40" customWidth="1"/>
    <col min="3" max="3" width="18.375" style="40" customWidth="1"/>
    <col min="4" max="5" width="4.375" style="40" customWidth="1"/>
    <col min="6" max="6" width="3.75" style="40" customWidth="1"/>
    <col min="7" max="7" width="2.375" style="40" customWidth="1"/>
    <col min="8" max="8" width="10.375" style="40" customWidth="1"/>
    <col min="9" max="9" width="2.375" style="40" customWidth="1"/>
    <col min="10" max="11" width="2.5" style="40" customWidth="1"/>
    <col min="12" max="12" width="2.75" style="40" customWidth="1"/>
    <col min="13" max="13" width="2.875" style="40" customWidth="1"/>
    <col min="14" max="15" width="2.75" style="40" customWidth="1"/>
    <col min="16" max="16" width="3" style="40" customWidth="1"/>
    <col min="17" max="19" width="4.75" style="40" customWidth="1"/>
    <col min="20" max="22" width="2.875" style="40" customWidth="1"/>
    <col min="23" max="24" width="2.5" style="40" customWidth="1"/>
    <col min="25" max="25" width="2.875" style="40" customWidth="1"/>
    <col min="26" max="26" width="7.75" style="40" customWidth="1"/>
    <col min="27" max="27" width="4.75" style="40" customWidth="1"/>
    <col min="28" max="28" width="2" style="40" customWidth="1"/>
    <col min="29" max="30" width="2.375" style="40" customWidth="1"/>
    <col min="31" max="31" width="3.125" style="40" customWidth="1"/>
    <col min="32" max="33" width="2.375" style="40" customWidth="1"/>
    <col min="34" max="34" width="2.875" style="40" customWidth="1"/>
    <col min="35" max="35" width="7.75" style="40" customWidth="1"/>
    <col min="36" max="37" width="4.375" style="40" customWidth="1"/>
    <col min="38" max="38" width="3.375" style="40" customWidth="1"/>
    <col min="39" max="39" width="2.75" style="40" customWidth="1"/>
    <col min="40" max="40" width="2.875" style="40" customWidth="1"/>
    <col min="41" max="41" width="10.75" style="40" customWidth="1"/>
    <col min="42" max="42" width="2.875" style="40" customWidth="1"/>
    <col min="43" max="44" width="2.5" style="40" customWidth="1"/>
    <col min="45" max="45" width="2.75" style="40" customWidth="1"/>
    <col min="46" max="46" width="7.75" style="40" customWidth="1"/>
    <col min="47" max="47" width="11.75" style="40" customWidth="1"/>
    <col min="48" max="48" width="1.875" style="40" customWidth="1"/>
    <col min="49" max="49" width="5.375" style="40" customWidth="1"/>
    <col min="50" max="58" width="9" style="40"/>
    <col min="59" max="59" width="16.25" style="40" customWidth="1"/>
    <col min="60" max="16384" width="9" style="40"/>
  </cols>
  <sheetData>
    <row r="1" spans="2:49" ht="27" customHeight="1" x14ac:dyDescent="0.15">
      <c r="F1" s="39"/>
      <c r="S1" s="85" t="s">
        <v>94</v>
      </c>
      <c r="T1" s="85" t="s">
        <v>283</v>
      </c>
    </row>
    <row r="2" spans="2:49" ht="12" customHeight="1" thickBot="1" x14ac:dyDescent="0.2">
      <c r="B2" s="620" t="s">
        <v>273</v>
      </c>
      <c r="C2" s="620"/>
      <c r="D2" s="620"/>
      <c r="E2" s="620"/>
      <c r="F2" s="620"/>
      <c r="G2" s="620"/>
      <c r="H2" s="620"/>
      <c r="I2" s="127"/>
      <c r="J2" s="127"/>
      <c r="K2" s="127"/>
      <c r="L2" s="127"/>
      <c r="M2" s="127"/>
      <c r="N2" s="127"/>
      <c r="O2" s="127"/>
      <c r="P2" s="127"/>
      <c r="Q2" s="127"/>
      <c r="R2" s="127"/>
      <c r="S2" s="127"/>
      <c r="T2" s="127"/>
      <c r="U2" s="127"/>
      <c r="V2" s="127"/>
      <c r="W2" s="127"/>
      <c r="X2" s="127"/>
      <c r="Y2" s="107"/>
      <c r="Z2" s="41"/>
      <c r="AA2" s="41"/>
      <c r="AB2" s="41"/>
      <c r="AC2" s="41"/>
      <c r="AD2" s="41"/>
      <c r="AE2" s="41"/>
      <c r="AF2" s="41"/>
      <c r="AG2" s="41"/>
      <c r="AH2" s="41"/>
      <c r="AI2" s="41"/>
      <c r="AJ2" s="41"/>
      <c r="AK2" s="41"/>
      <c r="AL2" s="41"/>
      <c r="AM2" s="41"/>
      <c r="AN2" s="41"/>
      <c r="AO2" s="41"/>
      <c r="AP2" s="41"/>
      <c r="AQ2" s="41"/>
      <c r="AR2" s="41"/>
      <c r="AS2" s="41"/>
      <c r="AT2" s="41"/>
      <c r="AU2" s="119"/>
      <c r="AV2" s="117"/>
      <c r="AW2" s="413"/>
    </row>
    <row r="3" spans="2:49" ht="13.15" customHeight="1" x14ac:dyDescent="0.15">
      <c r="B3" s="620"/>
      <c r="C3" s="620"/>
      <c r="D3" s="620"/>
      <c r="E3" s="620"/>
      <c r="F3" s="620"/>
      <c r="G3" s="620"/>
      <c r="H3" s="620"/>
      <c r="I3" s="127"/>
      <c r="J3" s="127"/>
      <c r="K3" s="127"/>
      <c r="L3" s="127"/>
      <c r="M3" s="127"/>
      <c r="N3" s="127"/>
      <c r="O3" s="127"/>
      <c r="P3" s="127"/>
      <c r="Q3" s="127"/>
      <c r="R3" s="127"/>
      <c r="S3" s="127"/>
      <c r="T3" s="127"/>
      <c r="U3" s="127"/>
      <c r="V3" s="127"/>
      <c r="W3" s="127"/>
      <c r="X3" s="127"/>
      <c r="Y3" s="107"/>
      <c r="Z3" s="42"/>
      <c r="AA3" s="42"/>
      <c r="AB3" s="589"/>
      <c r="AC3" s="589"/>
      <c r="AD3" s="589"/>
      <c r="AE3" s="90"/>
      <c r="AF3" s="108"/>
      <c r="AG3" s="108"/>
      <c r="AH3" s="108"/>
      <c r="AI3" s="108"/>
      <c r="AJ3" s="108"/>
      <c r="AK3" s="108"/>
      <c r="AL3" s="108"/>
      <c r="AM3" s="108"/>
      <c r="AN3" s="108"/>
      <c r="AO3" s="108"/>
      <c r="AP3" s="633" t="s">
        <v>328</v>
      </c>
      <c r="AQ3" s="592"/>
      <c r="AR3" s="593"/>
      <c r="AS3" s="597" t="s">
        <v>0</v>
      </c>
      <c r="AT3" s="598"/>
      <c r="AU3" s="118" t="s">
        <v>113</v>
      </c>
      <c r="AV3" s="108"/>
      <c r="AW3" s="413"/>
    </row>
    <row r="4" spans="2:49" ht="14.25" thickBot="1" x14ac:dyDescent="0.2">
      <c r="C4" s="107"/>
      <c r="F4" s="107"/>
      <c r="G4" s="107"/>
      <c r="H4" s="107"/>
      <c r="I4" s="107"/>
      <c r="J4" s="107"/>
      <c r="K4" s="107"/>
      <c r="L4" s="107"/>
      <c r="M4" s="107"/>
      <c r="N4" s="107"/>
      <c r="O4" s="107"/>
      <c r="P4" s="107"/>
      <c r="Q4" s="107"/>
      <c r="R4" s="107"/>
      <c r="S4" s="107"/>
      <c r="T4" s="107"/>
      <c r="U4" s="107"/>
      <c r="V4" s="107"/>
      <c r="W4" s="107"/>
      <c r="X4" s="107"/>
      <c r="Y4" s="107"/>
      <c r="Z4" s="42"/>
      <c r="AA4" s="42"/>
      <c r="AB4" s="109"/>
      <c r="AC4" s="109"/>
      <c r="AD4" s="109"/>
      <c r="AE4" s="90"/>
      <c r="AF4" s="108"/>
      <c r="AG4" s="108"/>
      <c r="AH4" s="108"/>
      <c r="AI4" s="108"/>
      <c r="AJ4" s="108"/>
      <c r="AK4" s="108"/>
      <c r="AL4" s="108"/>
      <c r="AM4" s="108"/>
      <c r="AN4" s="108"/>
      <c r="AO4" s="108"/>
      <c r="AP4" s="594"/>
      <c r="AQ4" s="595"/>
      <c r="AR4" s="596"/>
      <c r="AS4" s="599" t="str">
        <f>+表紙!N28</f>
        <v>○</v>
      </c>
      <c r="AT4" s="600"/>
      <c r="AU4" s="274" t="str">
        <f>+表紙!O28</f>
        <v>　</v>
      </c>
      <c r="AV4" s="108"/>
      <c r="AW4" s="413"/>
    </row>
    <row r="5" spans="2:49" ht="15" customHeight="1" x14ac:dyDescent="0.15">
      <c r="B5" s="154" t="s">
        <v>105</v>
      </c>
      <c r="C5" s="154"/>
      <c r="F5" s="154"/>
      <c r="G5" s="106"/>
      <c r="H5" s="106"/>
      <c r="I5" s="106"/>
      <c r="J5" s="106"/>
      <c r="K5" s="106"/>
      <c r="L5" s="106"/>
      <c r="M5" s="42"/>
      <c r="N5" s="42"/>
      <c r="O5" s="42"/>
      <c r="P5" s="42"/>
      <c r="Q5" s="42"/>
      <c r="R5" s="42"/>
      <c r="S5" s="42"/>
      <c r="T5" s="42"/>
      <c r="U5" s="42"/>
      <c r="V5" s="42"/>
      <c r="W5" s="42"/>
      <c r="X5" s="42"/>
      <c r="Y5" s="42"/>
      <c r="Z5" s="634" t="s">
        <v>101</v>
      </c>
      <c r="AA5" s="634"/>
      <c r="AB5" s="635"/>
      <c r="AC5" s="635"/>
      <c r="AD5" s="635"/>
      <c r="AE5" s="90" t="s">
        <v>106</v>
      </c>
      <c r="AF5" s="630" t="str">
        <f>+表紙!F47</f>
        <v>風越建設株式会社</v>
      </c>
      <c r="AG5" s="630"/>
      <c r="AH5" s="630"/>
      <c r="AI5" s="630"/>
      <c r="AJ5" s="630"/>
      <c r="AK5" s="630"/>
      <c r="AL5" s="630"/>
      <c r="AM5" s="630"/>
      <c r="AN5" s="630"/>
      <c r="AO5" s="630"/>
      <c r="AP5" s="630"/>
      <c r="AQ5" s="630"/>
      <c r="AR5" s="630"/>
      <c r="AS5" s="630"/>
      <c r="AT5" s="630"/>
      <c r="AU5" s="630"/>
      <c r="AV5" s="243"/>
      <c r="AW5" s="413"/>
    </row>
    <row r="6" spans="2:49" ht="24.75" customHeight="1" thickBot="1" x14ac:dyDescent="0.2">
      <c r="B6" s="302" t="s">
        <v>443</v>
      </c>
      <c r="C6" s="134"/>
      <c r="F6" s="134"/>
      <c r="G6" s="134"/>
      <c r="H6" s="134"/>
      <c r="I6" s="134"/>
      <c r="J6" s="134"/>
      <c r="K6" s="134"/>
      <c r="L6" s="134"/>
      <c r="M6" s="134"/>
      <c r="N6" s="134"/>
      <c r="O6" s="134"/>
      <c r="P6" s="134"/>
      <c r="Q6" s="134"/>
      <c r="R6" s="134"/>
      <c r="S6" s="134"/>
      <c r="T6" s="134"/>
      <c r="U6" s="134"/>
      <c r="V6" s="134"/>
      <c r="W6" s="134"/>
      <c r="X6" s="134"/>
      <c r="Y6" s="134"/>
      <c r="AC6" s="42"/>
      <c r="AD6" s="42"/>
      <c r="AE6" s="42"/>
      <c r="AF6" s="42"/>
      <c r="AG6" s="42"/>
      <c r="AH6" s="42"/>
      <c r="AI6" s="42"/>
      <c r="AJ6" s="42"/>
      <c r="AK6" s="42"/>
      <c r="AL6" s="42"/>
      <c r="AM6" s="42"/>
      <c r="AN6" s="42"/>
      <c r="AO6" s="42"/>
      <c r="AP6" s="42"/>
      <c r="AQ6" s="42"/>
      <c r="AR6" s="42"/>
      <c r="AS6" s="42"/>
      <c r="AT6" s="42"/>
      <c r="AU6" s="42"/>
      <c r="AV6" s="42"/>
      <c r="AW6" s="413"/>
    </row>
    <row r="7" spans="2:49" ht="28.15" customHeight="1" thickBot="1" x14ac:dyDescent="0.2">
      <c r="B7" s="537" t="s">
        <v>89</v>
      </c>
      <c r="C7" s="538"/>
      <c r="D7" s="611" t="s">
        <v>203</v>
      </c>
      <c r="E7" s="612"/>
      <c r="F7" s="612"/>
      <c r="G7" s="612"/>
      <c r="H7" s="612"/>
      <c r="I7" s="613"/>
      <c r="J7" s="143"/>
      <c r="K7" s="53"/>
      <c r="L7" s="156"/>
      <c r="M7" s="156"/>
      <c r="N7" s="156"/>
      <c r="O7" s="156"/>
      <c r="P7" s="156"/>
      <c r="Q7" s="156"/>
      <c r="R7" s="156"/>
      <c r="S7" s="533"/>
      <c r="T7" s="534"/>
      <c r="U7" s="534"/>
      <c r="V7" s="534"/>
      <c r="W7" s="278"/>
      <c r="X7" s="278"/>
      <c r="Y7" s="135"/>
      <c r="AB7"/>
      <c r="AC7"/>
      <c r="AD7"/>
      <c r="AE7"/>
      <c r="AF7" s="93"/>
      <c r="AG7" s="93"/>
      <c r="AH7" s="93"/>
      <c r="AI7" s="93"/>
      <c r="AJ7" s="93"/>
      <c r="AK7" s="93"/>
      <c r="AL7" s="93"/>
      <c r="AM7" s="93"/>
      <c r="AN7" s="93"/>
      <c r="AO7" s="53"/>
      <c r="AP7" s="53"/>
      <c r="AQ7" s="53"/>
      <c r="AR7" s="53"/>
      <c r="AS7"/>
      <c r="AT7"/>
      <c r="AU7"/>
      <c r="AV7"/>
      <c r="AW7" s="413"/>
    </row>
    <row r="8" spans="2:49" ht="28.15" customHeight="1" thickTop="1" thickBot="1" x14ac:dyDescent="0.2">
      <c r="B8" s="43" t="s">
        <v>103</v>
      </c>
      <c r="C8" s="548" t="s">
        <v>111</v>
      </c>
      <c r="D8" s="548"/>
      <c r="E8" s="548"/>
      <c r="F8" s="548"/>
      <c r="G8" s="548"/>
      <c r="H8" s="548"/>
      <c r="I8" s="548"/>
      <c r="J8" s="548"/>
      <c r="K8" s="548"/>
      <c r="L8" s="148"/>
      <c r="M8" s="148"/>
      <c r="N8" s="148"/>
      <c r="O8" s="148"/>
      <c r="P8" s="148"/>
      <c r="Q8" s="148"/>
      <c r="R8" s="148"/>
      <c r="S8" s="148"/>
      <c r="T8" s="148"/>
      <c r="U8" s="148"/>
      <c r="V8" s="148"/>
      <c r="W8" s="130"/>
      <c r="X8" s="130"/>
      <c r="Y8" s="130"/>
      <c r="Z8" s="93"/>
      <c r="AA8" s="93"/>
      <c r="AB8" s="93"/>
      <c r="AC8" s="93"/>
      <c r="AD8" s="93"/>
      <c r="AE8" s="93"/>
      <c r="AF8" s="53"/>
      <c r="AG8" s="49"/>
      <c r="AH8" s="45" t="s">
        <v>29</v>
      </c>
      <c r="AI8" s="531" t="s">
        <v>337</v>
      </c>
      <c r="AJ8" s="531"/>
      <c r="AK8" s="531"/>
      <c r="AL8" s="531"/>
      <c r="AM8" s="531"/>
      <c r="AN8" s="532"/>
      <c r="AO8" s="53"/>
      <c r="AP8" s="53"/>
      <c r="AQ8" s="53"/>
      <c r="AR8" s="53"/>
      <c r="AS8"/>
      <c r="AT8"/>
      <c r="AU8"/>
      <c r="AV8"/>
      <c r="AW8" s="413"/>
    </row>
    <row r="9" spans="2:49" ht="24.75" customHeight="1" thickTop="1" thickBot="1" x14ac:dyDescent="0.2">
      <c r="B9" s="188" t="s">
        <v>257</v>
      </c>
      <c r="F9" s="545" t="s">
        <v>196</v>
      </c>
      <c r="G9" s="546"/>
      <c r="H9" s="546"/>
      <c r="I9" s="547"/>
      <c r="J9" s="148"/>
      <c r="K9" s="148"/>
      <c r="L9" s="148"/>
      <c r="M9" s="148"/>
      <c r="N9" s="148"/>
      <c r="O9" s="148"/>
      <c r="P9" s="148"/>
      <c r="Q9" s="148"/>
      <c r="R9" s="148"/>
      <c r="S9" s="148"/>
      <c r="T9" s="148"/>
      <c r="U9" s="148"/>
      <c r="V9" s="148"/>
      <c r="W9" s="130"/>
      <c r="X9" s="130"/>
      <c r="Y9" s="130"/>
      <c r="Z9" s="93"/>
      <c r="AA9" s="93"/>
      <c r="AB9" s="93"/>
      <c r="AC9" s="93"/>
      <c r="AD9" s="93"/>
      <c r="AE9" s="564" t="s">
        <v>20</v>
      </c>
      <c r="AF9" s="56"/>
      <c r="AH9" s="535"/>
      <c r="AI9" s="536"/>
      <c r="AJ9" s="536"/>
      <c r="AK9" s="536"/>
      <c r="AL9" s="536"/>
      <c r="AM9" s="536"/>
      <c r="AN9" s="52" t="s">
        <v>13</v>
      </c>
      <c r="AO9" s="53"/>
      <c r="AP9" s="53"/>
      <c r="AQ9" s="53"/>
      <c r="AR9" s="53"/>
      <c r="AS9"/>
      <c r="AT9"/>
      <c r="AU9"/>
      <c r="AV9"/>
      <c r="AW9" s="413"/>
    </row>
    <row r="10" spans="2:49" ht="24.75" customHeight="1" thickTop="1" thickBot="1" x14ac:dyDescent="0.2">
      <c r="F10" s="94"/>
      <c r="G10" s="129"/>
      <c r="H10" s="129"/>
      <c r="I10" s="129"/>
      <c r="J10" s="129"/>
      <c r="K10" s="129"/>
      <c r="L10" s="129"/>
      <c r="M10" s="129"/>
      <c r="N10" s="129"/>
      <c r="O10" s="129"/>
      <c r="P10" s="129"/>
      <c r="Q10" s="129"/>
      <c r="R10" s="129"/>
      <c r="S10" s="129"/>
      <c r="T10" s="129"/>
      <c r="U10" s="129"/>
      <c r="V10" s="129"/>
      <c r="W10" s="130"/>
      <c r="X10" s="130"/>
      <c r="Y10" s="130"/>
      <c r="Z10" s="93"/>
      <c r="AA10" s="93"/>
      <c r="AB10" s="93"/>
      <c r="AD10" s="53"/>
      <c r="AE10" s="565"/>
      <c r="AF10" s="56"/>
      <c r="AN10" s="53"/>
      <c r="AO10" s="53"/>
      <c r="AP10" s="53"/>
      <c r="AQ10" s="53"/>
      <c r="AR10" s="53"/>
      <c r="AS10"/>
      <c r="AT10"/>
      <c r="AU10"/>
      <c r="AV10"/>
      <c r="AW10" s="413"/>
    </row>
    <row r="11" spans="2:49" ht="27" customHeight="1" thickTop="1" thickBot="1" x14ac:dyDescent="0.2">
      <c r="C11" s="164" t="s">
        <v>197</v>
      </c>
      <c r="F11" s="45" t="s">
        <v>17</v>
      </c>
      <c r="G11" s="531" t="s">
        <v>331</v>
      </c>
      <c r="H11" s="531"/>
      <c r="I11" s="532"/>
      <c r="J11" s="46"/>
      <c r="K11" s="47"/>
      <c r="L11" s="48"/>
      <c r="M11" s="554" t="s">
        <v>18</v>
      </c>
      <c r="N11" s="48"/>
      <c r="O11" s="49"/>
      <c r="P11" s="45" t="s">
        <v>19</v>
      </c>
      <c r="Q11" s="551" t="s">
        <v>274</v>
      </c>
      <c r="R11" s="551"/>
      <c r="S11" s="551"/>
      <c r="T11" s="552"/>
      <c r="U11" s="190"/>
      <c r="V11" s="64"/>
      <c r="W11" s="53"/>
      <c r="X11" s="53"/>
      <c r="Y11"/>
      <c r="Z11"/>
      <c r="AA11"/>
      <c r="AB11"/>
      <c r="AC11" s="53"/>
      <c r="AD11" s="61"/>
      <c r="AE11" s="565"/>
      <c r="AF11" s="145"/>
      <c r="AG11" s="49"/>
      <c r="AH11" s="45" t="s">
        <v>36</v>
      </c>
      <c r="AI11" s="531" t="s">
        <v>280</v>
      </c>
      <c r="AJ11" s="531"/>
      <c r="AK11" s="531"/>
      <c r="AL11" s="531"/>
      <c r="AM11" s="531"/>
      <c r="AN11" s="532"/>
      <c r="AO11" s="53"/>
      <c r="AP11" s="53"/>
      <c r="AQ11" s="53"/>
      <c r="AR11" s="53"/>
      <c r="AS11"/>
      <c r="AT11"/>
      <c r="AU11"/>
      <c r="AV11"/>
      <c r="AW11" s="413"/>
    </row>
    <row r="12" spans="2:49" ht="24.75" customHeight="1" thickTop="1" thickBot="1" x14ac:dyDescent="0.2">
      <c r="F12" s="549">
        <f>+ROUND(P12,1)+ROUND(P15,1)+ROUND(P18,1)+ROUND(P24,1)+P27-ROUND(F15,1)</f>
        <v>3654.7</v>
      </c>
      <c r="G12" s="550"/>
      <c r="H12" s="550"/>
      <c r="I12" s="52" t="s">
        <v>13</v>
      </c>
      <c r="J12" s="53"/>
      <c r="K12" s="54"/>
      <c r="L12" s="53"/>
      <c r="M12" s="555"/>
      <c r="N12" s="55"/>
      <c r="P12" s="535"/>
      <c r="Q12" s="553"/>
      <c r="R12" s="553"/>
      <c r="S12" s="553"/>
      <c r="T12" s="52" t="s">
        <v>13</v>
      </c>
      <c r="U12" s="53"/>
      <c r="V12" s="53"/>
      <c r="W12" s="53"/>
      <c r="X12" s="53"/>
      <c r="Y12"/>
      <c r="Z12"/>
      <c r="AA12"/>
      <c r="AB12"/>
      <c r="AC12" s="56"/>
      <c r="AE12" s="565"/>
      <c r="AG12" s="137"/>
      <c r="AH12" s="535"/>
      <c r="AI12" s="536"/>
      <c r="AJ12" s="536"/>
      <c r="AK12" s="536"/>
      <c r="AL12" s="536"/>
      <c r="AM12" s="536"/>
      <c r="AN12" s="52" t="s">
        <v>13</v>
      </c>
      <c r="AO12" s="53"/>
      <c r="AP12" s="53"/>
      <c r="AQ12" s="53"/>
      <c r="AR12" s="53"/>
      <c r="AS12"/>
      <c r="AT12"/>
      <c r="AU12"/>
      <c r="AV12"/>
      <c r="AW12" s="413"/>
    </row>
    <row r="13" spans="2:49" ht="24.75" customHeight="1" thickTop="1" thickBot="1" x14ac:dyDescent="0.2">
      <c r="J13" s="53"/>
      <c r="K13" s="57"/>
      <c r="L13" s="53"/>
      <c r="M13" s="555"/>
      <c r="N13" s="56"/>
      <c r="U13" s="53"/>
      <c r="V13" s="53"/>
      <c r="W13" s="53"/>
      <c r="X13" s="53"/>
      <c r="Y13"/>
      <c r="Z13"/>
      <c r="AA13"/>
      <c r="AB13"/>
      <c r="AC13" s="56"/>
      <c r="AE13" s="565"/>
      <c r="AG13" s="143"/>
      <c r="AH13" s="140"/>
      <c r="AI13" s="141"/>
      <c r="AJ13" s="141"/>
      <c r="AK13" s="141"/>
      <c r="AL13" s="141"/>
      <c r="AM13" s="142"/>
      <c r="AN13" s="142"/>
      <c r="AQ13" s="41"/>
      <c r="AR13" s="41"/>
      <c r="AS13" s="139"/>
      <c r="AT13" s="139"/>
      <c r="AU13" s="278"/>
      <c r="AV13" s="53"/>
      <c r="AW13" s="413"/>
    </row>
    <row r="14" spans="2:49" ht="27" customHeight="1" thickTop="1" thickBot="1" x14ac:dyDescent="0.2">
      <c r="F14" s="51" t="s">
        <v>427</v>
      </c>
      <c r="G14" s="557" t="s">
        <v>222</v>
      </c>
      <c r="H14" s="557"/>
      <c r="I14" s="558"/>
      <c r="J14" s="59"/>
      <c r="K14" s="60"/>
      <c r="L14" s="53"/>
      <c r="M14" s="555"/>
      <c r="N14" s="56"/>
      <c r="O14" s="48"/>
      <c r="P14" s="45" t="s">
        <v>24</v>
      </c>
      <c r="Q14" s="567" t="s">
        <v>275</v>
      </c>
      <c r="R14" s="567"/>
      <c r="S14" s="567"/>
      <c r="T14" s="568"/>
      <c r="U14" s="190"/>
      <c r="V14" s="64"/>
      <c r="W14" s="53"/>
      <c r="X14" s="53"/>
      <c r="Y14"/>
      <c r="Z14"/>
      <c r="AA14"/>
      <c r="AB14"/>
      <c r="AC14" s="56"/>
      <c r="AE14" s="566"/>
      <c r="AG14" s="144"/>
      <c r="AH14" s="51" t="s">
        <v>176</v>
      </c>
      <c r="AI14" s="606" t="s">
        <v>292</v>
      </c>
      <c r="AJ14" s="606"/>
      <c r="AK14" s="606"/>
      <c r="AL14" s="606"/>
      <c r="AM14" s="606"/>
      <c r="AN14" s="607"/>
      <c r="AO14"/>
      <c r="AS14" s="139"/>
      <c r="AT14" s="139"/>
      <c r="AU14" s="278"/>
      <c r="AV14" s="53"/>
      <c r="AW14" s="413"/>
    </row>
    <row r="15" spans="2:49" ht="24.75" customHeight="1" thickBot="1" x14ac:dyDescent="0.2">
      <c r="F15" s="602"/>
      <c r="G15" s="603"/>
      <c r="H15" s="603"/>
      <c r="I15" s="44" t="s">
        <v>13</v>
      </c>
      <c r="J15" s="53"/>
      <c r="K15" s="56"/>
      <c r="L15" s="53"/>
      <c r="M15" s="555"/>
      <c r="N15" s="56"/>
      <c r="P15" s="535"/>
      <c r="Q15" s="553"/>
      <c r="R15" s="553"/>
      <c r="S15" s="553"/>
      <c r="T15" s="52" t="s">
        <v>13</v>
      </c>
      <c r="U15" s="53"/>
      <c r="V15" s="53"/>
      <c r="W15" s="53"/>
      <c r="X15" s="53"/>
      <c r="Y15"/>
      <c r="Z15"/>
      <c r="AA15"/>
      <c r="AB15"/>
      <c r="AC15" s="56"/>
      <c r="AH15" s="543"/>
      <c r="AI15" s="544"/>
      <c r="AJ15" s="544"/>
      <c r="AK15" s="544"/>
      <c r="AL15" s="544"/>
      <c r="AM15" s="544"/>
      <c r="AN15" s="44" t="s">
        <v>13</v>
      </c>
      <c r="AO15"/>
      <c r="AS15" s="62" t="s">
        <v>30</v>
      </c>
      <c r="AT15" s="63"/>
      <c r="AW15" s="413"/>
    </row>
    <row r="16" spans="2:49" ht="24.75" customHeight="1" thickTop="1" thickBot="1" x14ac:dyDescent="0.2">
      <c r="K16" s="56"/>
      <c r="L16" s="53"/>
      <c r="M16" s="555"/>
      <c r="N16" s="56"/>
      <c r="P16" s="530" t="str">
        <f>+IF(Y18=0,"",IF(Y18-P18=Y18,"エラー！：⑥残さ物量があるのに、④自ら中間処理した量がゼロになっています",""))</f>
        <v/>
      </c>
      <c r="Q16" s="530"/>
      <c r="R16" s="530"/>
      <c r="S16" s="530"/>
      <c r="T16" s="530"/>
      <c r="U16" s="530"/>
      <c r="V16" s="530"/>
      <c r="W16" s="530"/>
      <c r="X16" s="530"/>
      <c r="Y16" s="530"/>
      <c r="Z16" s="530"/>
      <c r="AA16" s="530"/>
      <c r="AB16" s="530"/>
      <c r="AC16" s="56"/>
      <c r="AD16" s="53"/>
      <c r="AE16" s="186"/>
      <c r="AP16" s="50"/>
      <c r="AQ16" s="53"/>
      <c r="AS16" s="528" t="s">
        <v>175</v>
      </c>
      <c r="AT16" s="529"/>
      <c r="AU16" s="95"/>
      <c r="AV16" s="44" t="s">
        <v>13</v>
      </c>
      <c r="AW16" s="413"/>
    </row>
    <row r="17" spans="2:49" ht="27" customHeight="1" thickTop="1" thickBot="1" x14ac:dyDescent="0.2">
      <c r="K17" s="56"/>
      <c r="L17" s="53"/>
      <c r="M17" s="555"/>
      <c r="N17" s="56"/>
      <c r="O17" s="48"/>
      <c r="P17" s="45" t="s">
        <v>27</v>
      </c>
      <c r="Q17" s="531" t="s">
        <v>276</v>
      </c>
      <c r="R17" s="531"/>
      <c r="S17" s="531"/>
      <c r="T17" s="532"/>
      <c r="U17" s="541"/>
      <c r="V17" s="542"/>
      <c r="W17" s="542"/>
      <c r="X17" s="542"/>
      <c r="Y17" s="136" t="s">
        <v>21</v>
      </c>
      <c r="Z17" s="531" t="s">
        <v>279</v>
      </c>
      <c r="AA17" s="531"/>
      <c r="AB17" s="532"/>
      <c r="AC17" s="149"/>
      <c r="AD17" s="144"/>
      <c r="AE17" s="554" t="s">
        <v>28</v>
      </c>
      <c r="AF17" s="48"/>
      <c r="AG17" s="48"/>
      <c r="AH17" s="247" t="s">
        <v>178</v>
      </c>
      <c r="AI17" s="557" t="s">
        <v>281</v>
      </c>
      <c r="AJ17" s="557"/>
      <c r="AK17" s="557"/>
      <c r="AL17" s="558"/>
      <c r="AM17" s="48"/>
      <c r="AN17" s="255"/>
      <c r="AO17" s="610" t="s">
        <v>253</v>
      </c>
      <c r="AP17" s="558"/>
      <c r="AQ17" s="257"/>
      <c r="AS17" s="528" t="s">
        <v>259</v>
      </c>
      <c r="AT17" s="529"/>
      <c r="AU17" s="95"/>
      <c r="AV17" s="44" t="s">
        <v>34</v>
      </c>
      <c r="AW17" s="413"/>
    </row>
    <row r="18" spans="2:49" ht="24.75" customHeight="1" thickBot="1" x14ac:dyDescent="0.2">
      <c r="K18" s="56"/>
      <c r="L18" s="53"/>
      <c r="M18" s="555"/>
      <c r="N18" s="56"/>
      <c r="P18" s="535"/>
      <c r="Q18" s="553"/>
      <c r="R18" s="553"/>
      <c r="S18" s="553"/>
      <c r="T18" s="52" t="s">
        <v>13</v>
      </c>
      <c r="U18"/>
      <c r="V18" s="248"/>
      <c r="W18"/>
      <c r="X18" s="194"/>
      <c r="Y18" s="549">
        <f>+ROUND(AH9,1)+ROUND(AH12,1)+ROUND(AH15,1)+AH18</f>
        <v>0</v>
      </c>
      <c r="Z18" s="550"/>
      <c r="AA18" s="550"/>
      <c r="AB18" s="52" t="s">
        <v>4</v>
      </c>
      <c r="AC18" s="193"/>
      <c r="AD18" s="193"/>
      <c r="AE18" s="555"/>
      <c r="AH18" s="585">
        <f>+ROUND(AO18,1)+ROUND(AO21,1)</f>
        <v>0</v>
      </c>
      <c r="AI18" s="582"/>
      <c r="AJ18" s="582"/>
      <c r="AK18" s="582"/>
      <c r="AL18" s="44" t="s">
        <v>13</v>
      </c>
      <c r="AM18" s="55"/>
      <c r="AO18" s="273">
        <f>+ROUND(AU16,1)+ROUND(AU17,1)+ROUND(AU18,1)</f>
        <v>0</v>
      </c>
      <c r="AP18" s="44" t="s">
        <v>34</v>
      </c>
      <c r="AS18" s="528" t="s">
        <v>177</v>
      </c>
      <c r="AT18" s="529"/>
      <c r="AU18" s="95"/>
      <c r="AV18" s="44" t="s">
        <v>26</v>
      </c>
      <c r="AW18" s="413"/>
    </row>
    <row r="19" spans="2:49" ht="24.75" customHeight="1" thickTop="1" thickBot="1" x14ac:dyDescent="0.2">
      <c r="K19" s="56"/>
      <c r="L19" s="53"/>
      <c r="M19" s="555"/>
      <c r="N19" s="56"/>
      <c r="P19" s="131"/>
      <c r="Q19" s="266"/>
      <c r="R19" s="197"/>
      <c r="S19" s="131"/>
      <c r="T19" s="131"/>
      <c r="U19" s="133"/>
      <c r="V19" s="249"/>
      <c r="W19" s="133"/>
      <c r="X19" s="133"/>
      <c r="Y19" s="132"/>
      <c r="Z19" s="132"/>
      <c r="AA19" s="132"/>
      <c r="AB19" s="132"/>
      <c r="AC19" s="53"/>
      <c r="AD19" s="53"/>
      <c r="AE19" s="555"/>
      <c r="AH19" s="53"/>
      <c r="AI19" s="56"/>
      <c r="AJ19" s="53"/>
      <c r="AK19" s="53"/>
      <c r="AL19" s="53"/>
      <c r="AM19" s="56"/>
      <c r="AS19"/>
      <c r="AT19"/>
      <c r="AU19"/>
      <c r="AV19"/>
      <c r="AW19" s="636" t="s">
        <v>450</v>
      </c>
    </row>
    <row r="20" spans="2:49" ht="27" customHeight="1" thickTop="1" thickBot="1" x14ac:dyDescent="0.2">
      <c r="K20" s="56"/>
      <c r="L20" s="53"/>
      <c r="M20" s="555"/>
      <c r="N20" s="56"/>
      <c r="P20" s="45" t="s">
        <v>48</v>
      </c>
      <c r="Q20" s="531" t="s">
        <v>277</v>
      </c>
      <c r="R20" s="531"/>
      <c r="S20" s="531"/>
      <c r="T20" s="532"/>
      <c r="U20" s="131"/>
      <c r="V20" s="250"/>
      <c r="W20" s="253"/>
      <c r="X20" s="254"/>
      <c r="Y20" s="136" t="s">
        <v>25</v>
      </c>
      <c r="Z20" s="531" t="s">
        <v>278</v>
      </c>
      <c r="AA20" s="531"/>
      <c r="AB20" s="532"/>
      <c r="AC20" s="53"/>
      <c r="AD20" s="53"/>
      <c r="AE20" s="555"/>
      <c r="AG20" s="53"/>
      <c r="AH20" s="53"/>
      <c r="AI20" s="56"/>
      <c r="AJ20" s="53"/>
      <c r="AK20" s="53"/>
      <c r="AL20" s="147"/>
      <c r="AM20" s="56"/>
      <c r="AN20" s="256"/>
      <c r="AO20" s="610" t="s">
        <v>255</v>
      </c>
      <c r="AP20" s="558"/>
      <c r="AQ20" s="191"/>
      <c r="AR20" s="53"/>
      <c r="AS20" s="58"/>
      <c r="AT20" s="58"/>
      <c r="AW20" s="636"/>
    </row>
    <row r="21" spans="2:49" ht="25.15" customHeight="1" thickBot="1" x14ac:dyDescent="0.2">
      <c r="B21" s="604" t="s">
        <v>444</v>
      </c>
      <c r="C21" s="604"/>
      <c r="D21" s="604"/>
      <c r="E21" s="604"/>
      <c r="F21" s="604"/>
      <c r="G21" s="604"/>
      <c r="H21" s="604"/>
      <c r="I21" s="604"/>
      <c r="J21" s="604"/>
      <c r="K21" s="56"/>
      <c r="L21" s="53"/>
      <c r="M21" s="555"/>
      <c r="N21" s="56"/>
      <c r="P21" s="535"/>
      <c r="Q21" s="562"/>
      <c r="R21" s="562"/>
      <c r="S21" s="562"/>
      <c r="T21" s="52" t="s">
        <v>13</v>
      </c>
      <c r="U21" s="131"/>
      <c r="V21" s="131"/>
      <c r="W21" s="131"/>
      <c r="X21" s="131"/>
      <c r="Y21" s="549">
        <f>+P18-Y18</f>
        <v>0</v>
      </c>
      <c r="Z21" s="550"/>
      <c r="AA21" s="550"/>
      <c r="AB21" s="52" t="s">
        <v>4</v>
      </c>
      <c r="AC21" s="133"/>
      <c r="AD21" s="53"/>
      <c r="AE21" s="556"/>
      <c r="AG21" s="53"/>
      <c r="AH21" s="53"/>
      <c r="AI21" s="56"/>
      <c r="AJ21" s="53"/>
      <c r="AK21" s="53"/>
      <c r="AL21" s="53"/>
      <c r="AM21" s="53"/>
      <c r="AN21" s="147"/>
      <c r="AO21" s="95"/>
      <c r="AP21" s="44" t="s">
        <v>38</v>
      </c>
      <c r="AQ21" s="191"/>
      <c r="AR21" s="53"/>
      <c r="AS21"/>
      <c r="AT21"/>
      <c r="AU21"/>
      <c r="AV21"/>
      <c r="AW21" s="413"/>
    </row>
    <row r="22" spans="2:49" ht="25.5" customHeight="1" thickTop="1" thickBot="1" x14ac:dyDescent="0.2">
      <c r="B22" s="605"/>
      <c r="C22" s="605"/>
      <c r="D22" s="605"/>
      <c r="E22" s="605"/>
      <c r="F22" s="605"/>
      <c r="G22" s="605"/>
      <c r="H22" s="605"/>
      <c r="I22" s="605"/>
      <c r="J22" s="605"/>
      <c r="K22" s="56"/>
      <c r="L22" s="53"/>
      <c r="M22" s="555"/>
      <c r="N22" s="56"/>
      <c r="P22" s="559" t="str">
        <f>+IF(P21=0,"",IF(P18&lt;P21,"エラー !：④の内数である⑤の量が④を超えています",""))</f>
        <v/>
      </c>
      <c r="Q22" s="559"/>
      <c r="R22" s="559"/>
      <c r="S22" s="559"/>
      <c r="T22" s="559"/>
      <c r="U22" s="559"/>
      <c r="V22" s="559"/>
      <c r="W22" s="132"/>
      <c r="X22" s="132"/>
      <c r="Y22" s="132"/>
      <c r="Z22" s="132"/>
      <c r="AA22" s="132"/>
      <c r="AB22" s="132"/>
      <c r="AC22" s="53"/>
      <c r="AD22" s="53"/>
      <c r="AE22" s="186"/>
      <c r="AG22" s="53"/>
      <c r="AH22" s="53"/>
      <c r="AI22" s="56"/>
      <c r="AJ22" s="53"/>
      <c r="AK22" s="53"/>
      <c r="AL22" s="53"/>
      <c r="AM22" s="53"/>
      <c r="AN22" s="53"/>
      <c r="AW22" s="413"/>
    </row>
    <row r="23" spans="2:49" ht="27" customHeight="1" thickTop="1" thickBot="1" x14ac:dyDescent="0.2">
      <c r="B23" s="601" t="s">
        <v>199</v>
      </c>
      <c r="C23" s="540"/>
      <c r="D23" s="539" t="s">
        <v>445</v>
      </c>
      <c r="E23" s="539"/>
      <c r="F23" s="539"/>
      <c r="G23" s="540"/>
      <c r="H23" s="601" t="s">
        <v>446</v>
      </c>
      <c r="I23" s="539"/>
      <c r="J23" s="540"/>
      <c r="K23" s="56"/>
      <c r="L23" s="53"/>
      <c r="M23" s="555"/>
      <c r="N23" s="56"/>
      <c r="O23" s="48"/>
      <c r="P23" s="51" t="s">
        <v>88</v>
      </c>
      <c r="Q23" s="557" t="s">
        <v>32</v>
      </c>
      <c r="R23" s="557"/>
      <c r="S23" s="557"/>
      <c r="T23" s="558"/>
      <c r="U23" s="560"/>
      <c r="V23" s="561"/>
      <c r="W23" s="561"/>
      <c r="X23" s="561"/>
      <c r="AC23" s="53"/>
      <c r="AD23" s="53"/>
      <c r="AE23"/>
      <c r="AF23"/>
      <c r="AG23"/>
      <c r="AH23"/>
      <c r="AI23" s="258"/>
      <c r="AJ23"/>
      <c r="AK23" s="53"/>
      <c r="AL23" s="53"/>
      <c r="AM23" s="53"/>
      <c r="AN23" s="151"/>
      <c r="AP23" s="53"/>
      <c r="AR23" s="49"/>
      <c r="AS23" s="136" t="s">
        <v>190</v>
      </c>
      <c r="AT23" s="531" t="s">
        <v>191</v>
      </c>
      <c r="AU23" s="531"/>
      <c r="AV23" s="532"/>
      <c r="AW23" s="413"/>
    </row>
    <row r="24" spans="2:49" ht="27" customHeight="1" thickBot="1" x14ac:dyDescent="0.2">
      <c r="B24" s="614" t="s">
        <v>200</v>
      </c>
      <c r="C24" s="615"/>
      <c r="D24" s="603">
        <v>750</v>
      </c>
      <c r="E24" s="603"/>
      <c r="F24" s="603"/>
      <c r="G24" s="195" t="s">
        <v>198</v>
      </c>
      <c r="H24" s="581">
        <f>+F12</f>
        <v>3654.7</v>
      </c>
      <c r="I24" s="582"/>
      <c r="J24" s="195" t="s">
        <v>198</v>
      </c>
      <c r="K24" s="56"/>
      <c r="L24" s="53"/>
      <c r="M24" s="556"/>
      <c r="P24" s="543"/>
      <c r="Q24" s="563"/>
      <c r="R24" s="563"/>
      <c r="S24" s="563"/>
      <c r="T24" s="44" t="s">
        <v>13</v>
      </c>
      <c r="U24"/>
      <c r="V24"/>
      <c r="W24"/>
      <c r="X24"/>
      <c r="AC24" s="53"/>
      <c r="AD24" s="53"/>
      <c r="AE24"/>
      <c r="AF24"/>
      <c r="AG24"/>
      <c r="AH24"/>
      <c r="AI24" s="258"/>
      <c r="AJ24"/>
      <c r="AK24" s="53"/>
      <c r="AL24" s="141"/>
      <c r="AM24" s="53"/>
      <c r="AN24" s="53"/>
      <c r="AQ24" s="56"/>
      <c r="AR24" s="146"/>
      <c r="AS24" s="549">
        <f>+ROUND(AU16,1)+ROUND(AA28,1)</f>
        <v>3654.7</v>
      </c>
      <c r="AT24" s="550"/>
      <c r="AU24" s="550"/>
      <c r="AV24" s="52" t="s">
        <v>13</v>
      </c>
      <c r="AW24" s="413"/>
    </row>
    <row r="25" spans="2:49" ht="27" customHeight="1" thickBot="1" x14ac:dyDescent="0.2">
      <c r="B25" s="614" t="s">
        <v>201</v>
      </c>
      <c r="C25" s="615"/>
      <c r="D25" s="603">
        <v>0</v>
      </c>
      <c r="E25" s="603"/>
      <c r="F25" s="603"/>
      <c r="G25" s="195" t="s">
        <v>198</v>
      </c>
      <c r="H25" s="581">
        <f>+P12+AH9</f>
        <v>0</v>
      </c>
      <c r="I25" s="582"/>
      <c r="J25" s="195" t="s">
        <v>198</v>
      </c>
      <c r="K25" s="56"/>
      <c r="L25" s="53"/>
      <c r="P25" s="53"/>
      <c r="Q25" s="53"/>
      <c r="R25" s="53"/>
      <c r="S25" s="53"/>
      <c r="T25" s="53"/>
      <c r="U25" s="53"/>
      <c r="V25" s="53"/>
      <c r="AE25" s="150"/>
      <c r="AH25" s="53"/>
      <c r="AI25" s="56"/>
      <c r="AJ25" s="53"/>
      <c r="AK25" s="53"/>
      <c r="AL25" s="187"/>
      <c r="AM25" s="187"/>
      <c r="AN25" s="187"/>
      <c r="AQ25" s="268"/>
      <c r="AR25" s="128"/>
      <c r="AW25" s="413"/>
    </row>
    <row r="26" spans="2:49" ht="27" customHeight="1" thickTop="1" thickBot="1" x14ac:dyDescent="0.2">
      <c r="B26" s="614" t="s">
        <v>202</v>
      </c>
      <c r="C26" s="615"/>
      <c r="D26" s="603">
        <v>0</v>
      </c>
      <c r="E26" s="603"/>
      <c r="F26" s="603"/>
      <c r="G26" s="195" t="s">
        <v>198</v>
      </c>
      <c r="H26" s="581">
        <f>+P21</f>
        <v>0</v>
      </c>
      <c r="I26" s="582"/>
      <c r="J26" s="195" t="s">
        <v>198</v>
      </c>
      <c r="K26" s="56"/>
      <c r="L26" s="144"/>
      <c r="M26" s="554" t="s">
        <v>35</v>
      </c>
      <c r="N26" s="48"/>
      <c r="O26" s="48"/>
      <c r="P26" s="247" t="s">
        <v>180</v>
      </c>
      <c r="Q26" s="557" t="s">
        <v>181</v>
      </c>
      <c r="R26" s="557"/>
      <c r="S26" s="557"/>
      <c r="T26" s="558"/>
      <c r="U26" s="48"/>
      <c r="V26" s="48"/>
      <c r="W26" s="48"/>
      <c r="X26" s="48"/>
      <c r="Y26" s="48"/>
      <c r="Z26" s="48"/>
      <c r="AA26" s="48"/>
      <c r="AB26" s="48"/>
      <c r="AC26" s="48"/>
      <c r="AD26" s="48"/>
      <c r="AE26" s="48"/>
      <c r="AF26" s="48"/>
      <c r="AG26" s="48"/>
      <c r="AH26" s="48"/>
      <c r="AI26" s="61"/>
      <c r="AJ26" s="48"/>
      <c r="AK26" s="49"/>
      <c r="AL26" s="136" t="s">
        <v>187</v>
      </c>
      <c r="AM26" s="531" t="s">
        <v>282</v>
      </c>
      <c r="AN26" s="531"/>
      <c r="AO26" s="531"/>
      <c r="AP26" s="532"/>
      <c r="AQ26" s="270"/>
      <c r="AR26" s="271"/>
      <c r="AS26" s="136" t="s">
        <v>192</v>
      </c>
      <c r="AT26" s="531" t="s">
        <v>430</v>
      </c>
      <c r="AU26" s="531"/>
      <c r="AV26" s="532"/>
      <c r="AW26" s="413"/>
    </row>
    <row r="27" spans="2:49" ht="27" customHeight="1" thickBot="1" x14ac:dyDescent="0.2">
      <c r="B27" s="614" t="s">
        <v>223</v>
      </c>
      <c r="C27" s="615"/>
      <c r="D27" s="603">
        <v>0</v>
      </c>
      <c r="E27" s="603"/>
      <c r="F27" s="603"/>
      <c r="G27" s="195" t="s">
        <v>198</v>
      </c>
      <c r="H27" s="581">
        <f>+Y21</f>
        <v>0</v>
      </c>
      <c r="I27" s="582"/>
      <c r="J27" s="195" t="s">
        <v>198</v>
      </c>
      <c r="M27" s="555"/>
      <c r="P27" s="585">
        <f>+R30+ROUND(R33,1)</f>
        <v>3654.7</v>
      </c>
      <c r="Q27" s="586"/>
      <c r="R27" s="586"/>
      <c r="S27" s="586"/>
      <c r="T27" s="44" t="s">
        <v>38</v>
      </c>
      <c r="U27" s="64"/>
      <c r="V27" s="64"/>
      <c r="Y27" s="62" t="s">
        <v>39</v>
      </c>
      <c r="Z27" s="65"/>
      <c r="AH27" s="53"/>
      <c r="AI27" s="53"/>
      <c r="AJ27" s="53"/>
      <c r="AK27" s="53"/>
      <c r="AL27" s="549">
        <f>+AH18+P27</f>
        <v>3654.7</v>
      </c>
      <c r="AM27" s="550"/>
      <c r="AN27" s="550"/>
      <c r="AO27" s="550"/>
      <c r="AP27" s="52" t="s">
        <v>13</v>
      </c>
      <c r="AQ27" s="268"/>
      <c r="AR27" s="128"/>
      <c r="AS27" s="535"/>
      <c r="AT27" s="536"/>
      <c r="AU27" s="536"/>
      <c r="AV27" s="52" t="s">
        <v>13</v>
      </c>
      <c r="AW27" s="413"/>
    </row>
    <row r="28" spans="2:49" ht="27" customHeight="1" thickTop="1" thickBot="1" x14ac:dyDescent="0.2">
      <c r="B28" s="631" t="s">
        <v>332</v>
      </c>
      <c r="C28" s="632"/>
      <c r="D28" s="603">
        <v>0</v>
      </c>
      <c r="E28" s="603"/>
      <c r="F28" s="603"/>
      <c r="G28" s="195" t="s">
        <v>198</v>
      </c>
      <c r="H28" s="581">
        <f>+P15+AH12</f>
        <v>0</v>
      </c>
      <c r="I28" s="582"/>
      <c r="J28" s="195" t="s">
        <v>198</v>
      </c>
      <c r="M28" s="555"/>
      <c r="P28" s="56"/>
      <c r="U28" s="53"/>
      <c r="V28" s="53"/>
      <c r="Y28" s="587" t="s">
        <v>175</v>
      </c>
      <c r="Z28" s="588"/>
      <c r="AA28" s="543">
        <v>3654.7</v>
      </c>
      <c r="AB28" s="544"/>
      <c r="AC28" s="544"/>
      <c r="AD28" s="544"/>
      <c r="AE28" s="544"/>
      <c r="AF28" s="44" t="s">
        <v>13</v>
      </c>
      <c r="AH28" s="53"/>
      <c r="AI28" s="53"/>
      <c r="AN28" s="267"/>
      <c r="AQ28" s="268"/>
      <c r="AR28" s="128"/>
      <c r="AS28" s="410" t="str">
        <f>+IF(AS27=0,"",IF(AL27&lt;(AS24+AS27+AS31),"エラー !：⑩の内数である（⑫+⑬＋⑭）の量が⑩を超えています",""))</f>
        <v/>
      </c>
      <c r="AT28" s="408"/>
      <c r="AU28" s="408"/>
      <c r="AV28" s="408"/>
      <c r="AW28" s="413"/>
    </row>
    <row r="29" spans="2:49" ht="27" customHeight="1" thickTop="1" thickBot="1" x14ac:dyDescent="0.2">
      <c r="B29" s="614" t="s">
        <v>224</v>
      </c>
      <c r="C29" s="615"/>
      <c r="D29" s="603">
        <v>0</v>
      </c>
      <c r="E29" s="603"/>
      <c r="F29" s="603"/>
      <c r="G29" s="195" t="s">
        <v>198</v>
      </c>
      <c r="H29" s="581">
        <f>+AL27</f>
        <v>3654.7</v>
      </c>
      <c r="I29" s="582"/>
      <c r="J29" s="195" t="s">
        <v>198</v>
      </c>
      <c r="M29" s="555"/>
      <c r="P29" s="56"/>
      <c r="Q29" s="144"/>
      <c r="R29" s="51" t="s">
        <v>183</v>
      </c>
      <c r="S29" s="557" t="s">
        <v>33</v>
      </c>
      <c r="T29" s="571"/>
      <c r="U29" s="571"/>
      <c r="V29" s="572"/>
      <c r="W29" s="48"/>
      <c r="X29" s="66"/>
      <c r="Y29" s="587" t="s">
        <v>258</v>
      </c>
      <c r="Z29" s="588"/>
      <c r="AA29" s="543"/>
      <c r="AB29" s="544"/>
      <c r="AC29" s="544"/>
      <c r="AD29" s="544"/>
      <c r="AE29" s="544"/>
      <c r="AF29" s="44" t="s">
        <v>13</v>
      </c>
      <c r="AH29" s="53"/>
      <c r="AI29" s="53"/>
      <c r="AJ29" s="53"/>
      <c r="AK29" s="53"/>
      <c r="AL29" s="136" t="s">
        <v>188</v>
      </c>
      <c r="AM29" s="531" t="s">
        <v>189</v>
      </c>
      <c r="AN29" s="531"/>
      <c r="AO29" s="531"/>
      <c r="AP29" s="532"/>
      <c r="AQ29" s="269"/>
      <c r="AR29" s="272"/>
      <c r="AS29" s="579" t="s">
        <v>193</v>
      </c>
      <c r="AT29" s="575" t="s">
        <v>431</v>
      </c>
      <c r="AU29" s="575"/>
      <c r="AV29" s="576"/>
      <c r="AW29" s="413"/>
    </row>
    <row r="30" spans="2:49" ht="27" customHeight="1" thickBot="1" x14ac:dyDescent="0.2">
      <c r="B30" s="614" t="s">
        <v>225</v>
      </c>
      <c r="C30" s="615"/>
      <c r="D30" s="603">
        <v>0</v>
      </c>
      <c r="E30" s="603"/>
      <c r="F30" s="603"/>
      <c r="G30" s="195" t="s">
        <v>198</v>
      </c>
      <c r="H30" s="581">
        <f>+AL30</f>
        <v>0</v>
      </c>
      <c r="I30" s="582"/>
      <c r="J30" s="195" t="s">
        <v>198</v>
      </c>
      <c r="M30" s="555"/>
      <c r="P30" s="56"/>
      <c r="R30" s="585">
        <f>+ROUND(AA28,1)+ROUND(AA29,1)+ROUND(AA30,1)</f>
        <v>3654.7</v>
      </c>
      <c r="S30" s="586"/>
      <c r="T30" s="586"/>
      <c r="U30" s="586"/>
      <c r="V30" s="44" t="s">
        <v>16</v>
      </c>
      <c r="Y30" s="587" t="s">
        <v>186</v>
      </c>
      <c r="Z30" s="588"/>
      <c r="AA30" s="543"/>
      <c r="AB30" s="544"/>
      <c r="AC30" s="544"/>
      <c r="AD30" s="544"/>
      <c r="AE30" s="544"/>
      <c r="AF30" s="44" t="s">
        <v>13</v>
      </c>
      <c r="AL30" s="535"/>
      <c r="AM30" s="536"/>
      <c r="AN30" s="536"/>
      <c r="AO30" s="536"/>
      <c r="AP30" s="52" t="s">
        <v>13</v>
      </c>
      <c r="AS30" s="580"/>
      <c r="AT30" s="577"/>
      <c r="AU30" s="577"/>
      <c r="AV30" s="578"/>
      <c r="AW30" s="413"/>
    </row>
    <row r="31" spans="2:49" ht="27" customHeight="1" thickTop="1" thickBot="1" x14ac:dyDescent="0.2">
      <c r="B31" s="614" t="s">
        <v>226</v>
      </c>
      <c r="C31" s="615"/>
      <c r="D31" s="603">
        <v>0</v>
      </c>
      <c r="E31" s="603"/>
      <c r="F31" s="603"/>
      <c r="G31" s="195" t="s">
        <v>198</v>
      </c>
      <c r="H31" s="581">
        <f>+AS24</f>
        <v>3654.7</v>
      </c>
      <c r="I31" s="582"/>
      <c r="J31" s="195" t="s">
        <v>198</v>
      </c>
      <c r="M31" s="555"/>
      <c r="P31" s="56"/>
      <c r="Y31"/>
      <c r="Z31"/>
      <c r="AA31" s="67" t="s">
        <v>90</v>
      </c>
      <c r="AK31" s="128"/>
      <c r="AL31" s="530" t="str">
        <f>+IF(AL30=0,"",IF(AL27&lt;AL30,"エラー !：⑩の内数である⑪の量が⑩を超えています",""))</f>
        <v/>
      </c>
      <c r="AM31" s="530"/>
      <c r="AN31" s="530"/>
      <c r="AO31" s="530"/>
      <c r="AP31" s="530"/>
      <c r="AQ31" s="530"/>
      <c r="AR31" s="41"/>
      <c r="AS31" s="573"/>
      <c r="AT31" s="574"/>
      <c r="AU31" s="574"/>
      <c r="AV31" s="163" t="s">
        <v>13</v>
      </c>
      <c r="AW31" s="413"/>
    </row>
    <row r="32" spans="2:49" ht="27" customHeight="1" thickTop="1" thickBot="1" x14ac:dyDescent="0.2">
      <c r="B32" s="614" t="s">
        <v>428</v>
      </c>
      <c r="C32" s="615"/>
      <c r="D32" s="603">
        <v>0</v>
      </c>
      <c r="E32" s="603"/>
      <c r="F32" s="603"/>
      <c r="G32" s="195" t="s">
        <v>198</v>
      </c>
      <c r="H32" s="581">
        <f>+AS27</f>
        <v>0</v>
      </c>
      <c r="I32" s="582"/>
      <c r="J32" s="195" t="s">
        <v>198</v>
      </c>
      <c r="M32" s="555"/>
      <c r="P32" s="56"/>
      <c r="Q32" s="144"/>
      <c r="R32" s="51" t="s">
        <v>185</v>
      </c>
      <c r="S32" s="557" t="s">
        <v>37</v>
      </c>
      <c r="T32" s="571"/>
      <c r="U32" s="571"/>
      <c r="V32" s="572"/>
      <c r="W32" s="53"/>
      <c r="X32" s="53"/>
      <c r="Y32"/>
      <c r="Z32"/>
      <c r="AA32" s="621" t="s">
        <v>330</v>
      </c>
      <c r="AB32" s="622"/>
      <c r="AC32" s="622"/>
      <c r="AD32" s="622"/>
      <c r="AE32" s="622"/>
      <c r="AF32" s="622" t="s">
        <v>194</v>
      </c>
      <c r="AG32" s="622"/>
      <c r="AH32" s="622"/>
      <c r="AI32" s="622"/>
      <c r="AJ32" s="622"/>
      <c r="AK32" s="622"/>
      <c r="AL32" s="622" t="s">
        <v>195</v>
      </c>
      <c r="AM32" s="622"/>
      <c r="AN32" s="622"/>
      <c r="AO32" s="627"/>
      <c r="AP32" s="189"/>
      <c r="AS32" s="411" t="str">
        <f>+IF(AS31=0,"",IF(AL27&lt;(AS24+AS27+AS31),"エラー !：⑩の内数である（⑫+⑬＋⑭）の量が⑩を超えています",""))</f>
        <v/>
      </c>
      <c r="AT32" s="409"/>
      <c r="AU32" s="409"/>
      <c r="AV32" s="409"/>
      <c r="AW32" s="413"/>
    </row>
    <row r="33" spans="2:62" ht="27" customHeight="1" thickBot="1" x14ac:dyDescent="0.2">
      <c r="B33" s="618" t="s">
        <v>429</v>
      </c>
      <c r="C33" s="619"/>
      <c r="D33" s="569">
        <v>0</v>
      </c>
      <c r="E33" s="570"/>
      <c r="F33" s="570"/>
      <c r="G33" s="196" t="s">
        <v>198</v>
      </c>
      <c r="H33" s="583">
        <f>+AS31</f>
        <v>0</v>
      </c>
      <c r="I33" s="584"/>
      <c r="J33" s="196" t="s">
        <v>198</v>
      </c>
      <c r="M33" s="556"/>
      <c r="R33" s="543"/>
      <c r="S33" s="544"/>
      <c r="T33" s="544"/>
      <c r="U33" s="544"/>
      <c r="V33" s="44" t="s">
        <v>38</v>
      </c>
      <c r="W33" s="53"/>
      <c r="X33" s="53"/>
      <c r="Y33"/>
      <c r="Z33"/>
      <c r="AA33" s="623"/>
      <c r="AB33" s="624"/>
      <c r="AC33" s="624"/>
      <c r="AD33" s="624"/>
      <c r="AE33" s="624"/>
      <c r="AF33" s="624"/>
      <c r="AG33" s="624"/>
      <c r="AH33" s="624"/>
      <c r="AI33" s="624"/>
      <c r="AJ33" s="624"/>
      <c r="AK33" s="624"/>
      <c r="AL33" s="624"/>
      <c r="AM33" s="624"/>
      <c r="AN33" s="624"/>
      <c r="AO33" s="628"/>
      <c r="AP33" s="189"/>
      <c r="AW33" s="413"/>
    </row>
    <row r="34" spans="2:62" ht="24" customHeight="1" x14ac:dyDescent="0.15">
      <c r="C34" s="259" t="str">
        <f>+IF(D30=0,"",IF(D29&lt;D30,"エラー !：上の表は、⑩の内数である⑪の量が⑩を超えています",""))</f>
        <v/>
      </c>
      <c r="AA34" s="625"/>
      <c r="AB34" s="626"/>
      <c r="AC34" s="626"/>
      <c r="AD34" s="626"/>
      <c r="AE34" s="626"/>
      <c r="AF34" s="626"/>
      <c r="AG34" s="626"/>
      <c r="AH34" s="626"/>
      <c r="AI34" s="626"/>
      <c r="AJ34" s="626"/>
      <c r="AK34" s="626"/>
      <c r="AL34" s="626"/>
      <c r="AM34" s="626"/>
      <c r="AN34" s="626"/>
      <c r="AO34" s="629"/>
      <c r="AP34" s="189"/>
      <c r="AW34" s="413"/>
    </row>
    <row r="35" spans="2:62" ht="15" customHeight="1" x14ac:dyDescent="0.15">
      <c r="C35" s="260" t="str">
        <f>+IF(D31=0,"",IF(D29&lt;D31,"エラー !：上の表は、⑩の内数である⑫の量が⑩を超えています",""))</f>
        <v/>
      </c>
      <c r="AF35" s="64"/>
      <c r="AG35" s="64"/>
      <c r="AH35" s="64"/>
      <c r="AI35" s="64"/>
      <c r="AJ35" s="64"/>
      <c r="AK35" s="64"/>
      <c r="AL35" s="53"/>
      <c r="AM35" s="53"/>
      <c r="AN35" s="53"/>
      <c r="AO35" s="53"/>
      <c r="AP35" s="53"/>
      <c r="AQ35" s="53"/>
      <c r="AR35" s="53"/>
    </row>
    <row r="36" spans="2:62" ht="15" customHeight="1" x14ac:dyDescent="0.15">
      <c r="C36" s="260" t="str">
        <f>+IF(D32=0,"",IF(D29&lt;D32,"エラー !：上の表は、⑩の内数である⑬の量が⑩を超えています",""))</f>
        <v/>
      </c>
      <c r="AF36" s="64"/>
      <c r="AG36" s="64"/>
      <c r="AH36" s="64"/>
      <c r="AI36" s="64"/>
      <c r="AJ36" s="64"/>
      <c r="AK36" s="64"/>
      <c r="AL36" s="64"/>
      <c r="AM36" s="152"/>
      <c r="AN36" s="152"/>
      <c r="AO36" s="128"/>
      <c r="AP36" s="53"/>
      <c r="AQ36" s="53"/>
      <c r="AR36" s="53"/>
      <c r="AS36" s="53"/>
      <c r="AT36" s="53"/>
      <c r="AU36" s="53"/>
      <c r="AV36" s="53"/>
      <c r="AW36" s="68"/>
      <c r="AY36" s="53"/>
      <c r="AZ36" s="53"/>
      <c r="BA36" s="53"/>
      <c r="BB36" s="53"/>
      <c r="BC36" s="53"/>
      <c r="BD36" s="53"/>
    </row>
    <row r="37" spans="2:62" ht="15" customHeight="1" x14ac:dyDescent="0.15">
      <c r="C37" s="260" t="str">
        <f>+IF(D33=0,"",IF(D29&lt;D33,"エラー !：上の表は、⑩の内数である⑭の量が⑩を超えています",""))</f>
        <v/>
      </c>
      <c r="J37" s="68"/>
      <c r="K37" s="68"/>
      <c r="R37" s="68"/>
      <c r="S37" s="68"/>
      <c r="T37" s="68"/>
      <c r="AF37" s="53"/>
      <c r="AG37" s="53"/>
      <c r="AH37" s="53"/>
      <c r="AI37" s="53"/>
      <c r="AJ37" s="53"/>
      <c r="AK37" s="53"/>
      <c r="AL37" s="64"/>
      <c r="AM37" s="128"/>
      <c r="AN37" s="128"/>
      <c r="AO37" s="128"/>
      <c r="AP37" s="53"/>
      <c r="AQ37" s="53"/>
      <c r="AR37" s="53"/>
      <c r="AS37" s="53"/>
      <c r="AT37" s="53"/>
      <c r="AU37" s="64"/>
      <c r="AV37" s="64"/>
      <c r="AW37" s="68"/>
      <c r="AY37" s="53"/>
      <c r="AZ37" s="53"/>
      <c r="BA37" s="53"/>
      <c r="BB37" s="53"/>
      <c r="BC37" s="53"/>
      <c r="BD37" s="53"/>
    </row>
    <row r="38" spans="2:62" ht="13.5" x14ac:dyDescent="0.15">
      <c r="H38" s="279"/>
      <c r="J38" s="68"/>
      <c r="K38" s="68"/>
      <c r="R38" s="68"/>
      <c r="S38" s="68"/>
      <c r="T38" s="68"/>
      <c r="AF38" s="53"/>
      <c r="AG38" s="53"/>
      <c r="AH38" s="53"/>
      <c r="AI38" s="53"/>
      <c r="AJ38" s="53"/>
      <c r="AK38" s="53"/>
      <c r="AL38" s="64"/>
      <c r="AM38" s="128"/>
      <c r="AN38" s="128"/>
      <c r="AO38" s="128"/>
      <c r="AP38" s="53"/>
      <c r="AQ38" s="53"/>
      <c r="AR38" s="53"/>
      <c r="AS38" s="128"/>
      <c r="AT38" s="152"/>
      <c r="AU38" s="64"/>
      <c r="AV38" s="64"/>
      <c r="AW38" s="68"/>
      <c r="AY38" s="53"/>
      <c r="AZ38" s="53"/>
      <c r="BA38" s="53"/>
      <c r="BB38" s="53"/>
      <c r="BC38" s="53"/>
      <c r="BD38" s="53"/>
    </row>
    <row r="39" spans="2:62" ht="13.5" x14ac:dyDescent="0.15">
      <c r="H39" s="279"/>
      <c r="J39" s="68"/>
      <c r="K39" s="68"/>
      <c r="R39" s="68"/>
      <c r="S39" s="68"/>
      <c r="T39" s="68"/>
      <c r="AF39" s="53"/>
      <c r="AG39" s="53"/>
      <c r="AH39" s="53"/>
      <c r="AI39" s="53"/>
      <c r="AJ39" s="53"/>
      <c r="AK39" s="53"/>
      <c r="AL39" s="64"/>
      <c r="AM39" s="128"/>
      <c r="AN39" s="128"/>
      <c r="AO39" s="128"/>
      <c r="AP39" s="53"/>
      <c r="AQ39" s="53"/>
      <c r="AR39" s="53"/>
      <c r="AS39" s="128"/>
      <c r="AT39" s="64"/>
      <c r="AU39" s="64"/>
      <c r="AV39" s="64"/>
      <c r="AW39" s="68"/>
      <c r="AY39" s="53"/>
      <c r="AZ39" s="53"/>
      <c r="BA39" s="53"/>
      <c r="BB39" s="53"/>
      <c r="BC39" s="53"/>
      <c r="BD39" s="53"/>
    </row>
    <row r="40" spans="2:62" ht="13.5" x14ac:dyDescent="0.15">
      <c r="H40" s="279"/>
      <c r="J40" s="68"/>
      <c r="K40" s="68"/>
      <c r="R40" s="68"/>
      <c r="S40" s="68"/>
      <c r="T40" s="68"/>
      <c r="AF40" s="53"/>
      <c r="AG40" s="53"/>
      <c r="AH40" s="53"/>
      <c r="AI40" s="53"/>
      <c r="AJ40" s="53"/>
      <c r="AK40" s="53"/>
      <c r="AL40" s="64"/>
      <c r="AM40" s="128"/>
      <c r="AN40" s="128"/>
      <c r="AO40" s="128"/>
      <c r="AP40" s="53"/>
      <c r="AQ40" s="53"/>
      <c r="AR40" s="53"/>
      <c r="AS40" s="128"/>
      <c r="AT40" s="64"/>
      <c r="AU40" s="64"/>
      <c r="AV40" s="64"/>
      <c r="AW40" s="68"/>
      <c r="AY40" s="53"/>
      <c r="AZ40" s="53"/>
      <c r="BA40" s="53"/>
      <c r="BB40" s="53"/>
      <c r="BC40" s="53"/>
      <c r="BD40" s="53"/>
    </row>
    <row r="41" spans="2:62" ht="13.5" x14ac:dyDescent="0.15">
      <c r="H41" s="279"/>
      <c r="J41" s="68"/>
      <c r="K41" s="68"/>
      <c r="R41" s="68"/>
      <c r="S41" s="68"/>
      <c r="T41" s="68"/>
      <c r="AF41" s="53"/>
      <c r="AG41" s="53"/>
      <c r="AH41" s="53"/>
      <c r="AI41" s="53"/>
      <c r="AJ41" s="53"/>
      <c r="AK41" s="53"/>
      <c r="AL41" s="53"/>
      <c r="AM41" s="53"/>
      <c r="AN41" s="53"/>
      <c r="AO41" s="53"/>
      <c r="AP41" s="53"/>
      <c r="AQ41" s="53"/>
      <c r="AR41" s="53"/>
      <c r="AS41" s="128"/>
      <c r="AT41" s="64"/>
      <c r="AU41" s="64"/>
      <c r="AV41" s="64"/>
      <c r="AW41" s="68"/>
      <c r="AY41" s="53"/>
      <c r="AZ41" s="53"/>
      <c r="BA41" s="53"/>
      <c r="BB41" s="53"/>
      <c r="BC41" s="53"/>
      <c r="BD41" s="53"/>
    </row>
    <row r="42" spans="2:62" ht="13.5" x14ac:dyDescent="0.15">
      <c r="H42" s="279"/>
      <c r="I42" s="68"/>
      <c r="J42" s="68"/>
      <c r="K42" s="68"/>
      <c r="R42" s="68"/>
      <c r="S42" s="68"/>
      <c r="T42" s="68"/>
      <c r="AQ42" s="53"/>
      <c r="AR42" s="53"/>
      <c r="AS42" s="128"/>
      <c r="AT42" s="64"/>
      <c r="AY42" s="53"/>
      <c r="AZ42" s="53"/>
      <c r="BA42" s="53"/>
      <c r="BB42" s="53"/>
      <c r="BC42" s="53"/>
      <c r="BD42" s="53"/>
    </row>
    <row r="43" spans="2:62" x14ac:dyDescent="0.15">
      <c r="H43" s="279"/>
      <c r="I43" s="68"/>
      <c r="J43" s="68"/>
      <c r="K43" s="68"/>
      <c r="R43" s="68"/>
      <c r="S43" s="68"/>
      <c r="T43" s="68"/>
      <c r="AW43" s="68"/>
      <c r="AY43" s="53"/>
      <c r="AZ43" s="53"/>
      <c r="BA43" s="53"/>
      <c r="BB43" s="53"/>
      <c r="BC43" s="53"/>
      <c r="BD43" s="53"/>
    </row>
    <row r="44" spans="2:62" x14ac:dyDescent="0.15">
      <c r="H44" s="279"/>
      <c r="I44" s="68"/>
      <c r="J44" s="68"/>
      <c r="K44" s="68"/>
      <c r="R44" s="68"/>
      <c r="S44" s="68"/>
      <c r="T44" s="68"/>
      <c r="AW44" s="68"/>
    </row>
    <row r="45" spans="2:62" x14ac:dyDescent="0.15">
      <c r="H45" s="279"/>
      <c r="I45" s="68"/>
      <c r="J45" s="68"/>
      <c r="K45" s="68"/>
      <c r="R45" s="68"/>
      <c r="S45" s="68"/>
      <c r="T45" s="68"/>
    </row>
    <row r="46" spans="2:62" x14ac:dyDescent="0.15">
      <c r="H46" s="279"/>
      <c r="I46" s="68"/>
      <c r="J46" s="68"/>
      <c r="K46" s="68"/>
      <c r="R46" s="68"/>
      <c r="S46" s="68"/>
      <c r="T46" s="68"/>
    </row>
    <row r="47" spans="2:62" ht="13.5" x14ac:dyDescent="0.15">
      <c r="H47" s="279"/>
      <c r="I47" s="68"/>
      <c r="J47" s="68"/>
      <c r="K47" s="68"/>
      <c r="R47" s="68"/>
      <c r="S47" s="68"/>
      <c r="T47" s="68"/>
      <c r="BH47" s="69"/>
      <c r="BI47" s="69"/>
      <c r="BJ47" s="67"/>
    </row>
    <row r="48" spans="2:62" x14ac:dyDescent="0.15">
      <c r="I48" s="68"/>
      <c r="J48" s="68"/>
      <c r="K48" s="68"/>
      <c r="R48" s="68"/>
      <c r="S48" s="68"/>
      <c r="T48" s="68"/>
      <c r="BH48" s="67"/>
    </row>
    <row r="49" spans="7:62" x14ac:dyDescent="0.15">
      <c r="G49" s="68"/>
      <c r="H49" s="68"/>
      <c r="I49" s="68"/>
      <c r="J49" s="68"/>
      <c r="K49" s="68"/>
      <c r="R49" s="68"/>
      <c r="S49" s="68"/>
      <c r="T49" s="68"/>
      <c r="BE49" s="67"/>
      <c r="BF49" s="67"/>
      <c r="BG49" s="67"/>
      <c r="BH49" s="67"/>
    </row>
    <row r="50" spans="7:62" x14ac:dyDescent="0.15">
      <c r="G50" s="68"/>
      <c r="H50" s="68"/>
      <c r="I50" s="68"/>
      <c r="J50" s="68"/>
      <c r="K50" s="68"/>
      <c r="R50" s="68"/>
      <c r="S50" s="68"/>
      <c r="T50" s="68"/>
      <c r="BE50" s="67"/>
      <c r="BF50" s="67"/>
      <c r="BG50" s="67"/>
      <c r="BH50" s="67"/>
    </row>
    <row r="51" spans="7:62" x14ac:dyDescent="0.15">
      <c r="G51" s="68"/>
      <c r="H51" s="68"/>
      <c r="I51" s="68"/>
      <c r="J51" s="68"/>
      <c r="K51" s="68"/>
      <c r="R51" s="68"/>
      <c r="S51" s="68"/>
      <c r="T51" s="68"/>
      <c r="BE51" s="67"/>
      <c r="BF51" s="67"/>
      <c r="BG51" s="67"/>
      <c r="BH51" s="67"/>
    </row>
    <row r="52" spans="7:62" x14ac:dyDescent="0.15">
      <c r="G52" s="68"/>
      <c r="H52" s="68"/>
      <c r="I52" s="68"/>
      <c r="J52" s="68"/>
      <c r="K52" s="68"/>
      <c r="R52" s="68"/>
      <c r="S52" s="68"/>
      <c r="T52" s="68"/>
      <c r="BE52" s="67"/>
      <c r="BF52" s="67"/>
      <c r="BG52" s="67"/>
      <c r="BH52" s="67"/>
    </row>
    <row r="53" spans="7:62" x14ac:dyDescent="0.15">
      <c r="G53" s="68"/>
      <c r="H53" s="68"/>
      <c r="I53" s="68"/>
      <c r="J53" s="68"/>
      <c r="K53" s="68"/>
      <c r="R53" s="68"/>
      <c r="S53" s="68"/>
      <c r="T53" s="68"/>
      <c r="BE53" s="67"/>
      <c r="BG53" s="67"/>
      <c r="BH53" s="67"/>
      <c r="BI53" s="67"/>
      <c r="BJ53" s="67"/>
    </row>
    <row r="54" spans="7:62" x14ac:dyDescent="0.15">
      <c r="G54" s="68"/>
      <c r="H54" s="68"/>
      <c r="I54" s="68"/>
      <c r="J54" s="68"/>
      <c r="K54" s="68"/>
      <c r="R54" s="68"/>
      <c r="S54" s="68"/>
      <c r="T54" s="68"/>
      <c r="BD54" s="67"/>
      <c r="BE54" s="70"/>
      <c r="BG54" s="67"/>
      <c r="BH54" s="67"/>
      <c r="BI54" s="67"/>
      <c r="BJ54" s="67"/>
    </row>
    <row r="55" spans="7:62" x14ac:dyDescent="0.15">
      <c r="G55" s="68"/>
      <c r="H55" s="68"/>
      <c r="I55" s="68"/>
      <c r="J55" s="68"/>
      <c r="K55" s="68"/>
      <c r="R55" s="68"/>
      <c r="S55" s="68"/>
      <c r="T55" s="68"/>
      <c r="BD55" s="67"/>
      <c r="BE55" s="70"/>
      <c r="BG55" s="67"/>
      <c r="BH55" s="67"/>
      <c r="BI55" s="67"/>
      <c r="BJ55" s="67"/>
    </row>
    <row r="56" spans="7:62" x14ac:dyDescent="0.15">
      <c r="G56" s="68"/>
      <c r="H56" s="68"/>
      <c r="I56" s="68"/>
      <c r="J56" s="68"/>
      <c r="K56" s="68"/>
      <c r="R56" s="68"/>
      <c r="S56" s="68"/>
      <c r="T56" s="68"/>
      <c r="BD56" s="67"/>
      <c r="BE56" s="70"/>
      <c r="BG56" s="67"/>
      <c r="BH56" s="67"/>
      <c r="BI56" s="67"/>
      <c r="BJ56" s="67"/>
    </row>
    <row r="57" spans="7:62" x14ac:dyDescent="0.15">
      <c r="G57" s="68"/>
      <c r="H57" s="68"/>
      <c r="I57" s="68"/>
      <c r="BD57" s="67"/>
      <c r="BE57" s="70"/>
      <c r="BG57" s="67"/>
      <c r="BH57" s="67"/>
      <c r="BI57" s="67"/>
      <c r="BJ57" s="67"/>
    </row>
    <row r="58" spans="7:62" ht="12.75" x14ac:dyDescent="0.15">
      <c r="G58" s="68"/>
      <c r="H58" s="68"/>
      <c r="I58" s="68"/>
      <c r="L58" s="68"/>
      <c r="M58" s="71"/>
      <c r="N58" s="68"/>
      <c r="O58" s="68"/>
      <c r="BD58" s="67"/>
      <c r="BE58" s="70"/>
      <c r="BG58" s="67"/>
      <c r="BH58" s="67"/>
      <c r="BI58" s="67"/>
      <c r="BJ58" s="67"/>
    </row>
    <row r="59" spans="7:62" x14ac:dyDescent="0.15">
      <c r="G59" s="68"/>
      <c r="H59" s="68"/>
      <c r="I59" s="68"/>
      <c r="BD59" s="67"/>
      <c r="BE59" s="70"/>
      <c r="BG59" s="67"/>
      <c r="BH59" s="67"/>
      <c r="BI59" s="67"/>
      <c r="BJ59" s="67"/>
    </row>
    <row r="60" spans="7:62" x14ac:dyDescent="0.15">
      <c r="G60" s="68"/>
      <c r="H60" s="68"/>
      <c r="I60" s="68"/>
      <c r="BD60" s="67"/>
      <c r="BE60" s="70"/>
      <c r="BG60" s="67"/>
      <c r="BH60" s="67"/>
      <c r="BI60" s="67"/>
      <c r="BJ60" s="67"/>
    </row>
    <row r="61" spans="7:62" x14ac:dyDescent="0.15">
      <c r="G61" s="68"/>
      <c r="H61" s="68"/>
      <c r="I61" s="68"/>
      <c r="BD61" s="67"/>
      <c r="BE61" s="70"/>
      <c r="BG61" s="67"/>
      <c r="BH61" s="67"/>
      <c r="BI61" s="67"/>
      <c r="BJ61" s="67"/>
    </row>
    <row r="62" spans="7:62" x14ac:dyDescent="0.15">
      <c r="BD62" s="67"/>
      <c r="BE62" s="70"/>
      <c r="BG62" s="67"/>
      <c r="BH62" s="67"/>
      <c r="BI62" s="67"/>
      <c r="BJ62" s="67"/>
    </row>
    <row r="63" spans="7:62" x14ac:dyDescent="0.15">
      <c r="BD63" s="67"/>
      <c r="BE63" s="70"/>
      <c r="BG63" s="67"/>
      <c r="BH63" s="67"/>
      <c r="BI63" s="67"/>
      <c r="BJ63" s="67"/>
    </row>
    <row r="64" spans="7:62" x14ac:dyDescent="0.15">
      <c r="BD64" s="67"/>
      <c r="BE64" s="70"/>
      <c r="BG64" s="67"/>
      <c r="BH64" s="67"/>
      <c r="BI64" s="67"/>
      <c r="BJ64" s="67"/>
    </row>
    <row r="65" spans="12:62" x14ac:dyDescent="0.15">
      <c r="BD65" s="67"/>
      <c r="BE65" s="70"/>
      <c r="BG65" s="67"/>
      <c r="BH65" s="67"/>
      <c r="BI65" s="67"/>
      <c r="BJ65" s="67"/>
    </row>
    <row r="66" spans="12:62" x14ac:dyDescent="0.15">
      <c r="BD66" s="67"/>
      <c r="BE66" s="70"/>
      <c r="BG66" s="67"/>
      <c r="BH66" s="67"/>
      <c r="BI66" s="67"/>
      <c r="BJ66" s="67"/>
    </row>
    <row r="67" spans="12:62" x14ac:dyDescent="0.15">
      <c r="BD67" s="67"/>
      <c r="BE67" s="70"/>
      <c r="BG67" s="67"/>
      <c r="BH67" s="67"/>
      <c r="BI67" s="67"/>
      <c r="BJ67" s="67"/>
    </row>
    <row r="69" spans="12:62" ht="12.75" x14ac:dyDescent="0.15">
      <c r="L69" s="68"/>
      <c r="M69" s="71"/>
      <c r="N69" s="68"/>
      <c r="O69" s="68"/>
    </row>
    <row r="70" spans="12:62" ht="12.75" x14ac:dyDescent="0.15">
      <c r="L70" s="68"/>
      <c r="M70" s="71"/>
      <c r="N70" s="68"/>
      <c r="O70" s="68"/>
    </row>
    <row r="71" spans="12:62" ht="12.75" x14ac:dyDescent="0.15">
      <c r="L71" s="68"/>
      <c r="M71" s="71"/>
      <c r="N71" s="68"/>
      <c r="O71" s="68"/>
    </row>
    <row r="72" spans="12:62" ht="12.75" x14ac:dyDescent="0.15">
      <c r="L72" s="68"/>
      <c r="M72" s="71"/>
      <c r="N72" s="68"/>
      <c r="O72" s="68"/>
    </row>
    <row r="73" spans="12:62" ht="12.75" x14ac:dyDescent="0.15">
      <c r="L73" s="68"/>
      <c r="M73" s="71"/>
      <c r="N73" s="68"/>
      <c r="O73" s="68"/>
    </row>
    <row r="74" spans="12:62" ht="12.75" x14ac:dyDescent="0.15">
      <c r="L74" s="68"/>
      <c r="M74" s="71"/>
      <c r="N74" s="68"/>
      <c r="O74" s="68"/>
    </row>
    <row r="75" spans="12:62" ht="12.75" x14ac:dyDescent="0.15">
      <c r="L75" s="68"/>
      <c r="M75" s="71"/>
      <c r="N75" s="68"/>
      <c r="O75" s="68"/>
    </row>
    <row r="76" spans="12:62" ht="12.75" x14ac:dyDescent="0.15">
      <c r="L76" s="68"/>
      <c r="M76" s="71"/>
      <c r="N76" s="68"/>
      <c r="O76" s="68"/>
    </row>
  </sheetData>
  <sheetProtection algorithmName="SHA-512" hashValue="sOZt/MHP0ScV+AkyWvLMpldPLHRgQ84zkbqdV5lvvOz6aHup5Fe3GfV/As2H3PJx6afOTHhacbmHuTIQO+8+lA==" saltValue="zT3C05ccCP3wBojvUXunSw==" spinCount="100000" sheet="1" objects="1" scenarios="1"/>
  <mergeCells count="113">
    <mergeCell ref="AW19:AW20"/>
    <mergeCell ref="D30:F30"/>
    <mergeCell ref="D31:F31"/>
    <mergeCell ref="H26:I26"/>
    <mergeCell ref="H27:I27"/>
    <mergeCell ref="H28:I28"/>
    <mergeCell ref="H30:I30"/>
    <mergeCell ref="H31:I31"/>
    <mergeCell ref="D25:F25"/>
    <mergeCell ref="D27:F27"/>
    <mergeCell ref="D28:F28"/>
    <mergeCell ref="AT29:AV30"/>
    <mergeCell ref="AA29:AE29"/>
    <mergeCell ref="AA30:AE30"/>
    <mergeCell ref="AS29:AS30"/>
    <mergeCell ref="AL31:AQ31"/>
    <mergeCell ref="AA28:AE28"/>
    <mergeCell ref="AS31:AU31"/>
    <mergeCell ref="AS27:AU27"/>
    <mergeCell ref="AT26:AV26"/>
    <mergeCell ref="D33:F33"/>
    <mergeCell ref="H33:I33"/>
    <mergeCell ref="B2:H3"/>
    <mergeCell ref="AF5:AU5"/>
    <mergeCell ref="B21:J22"/>
    <mergeCell ref="H23:J23"/>
    <mergeCell ref="F12:H12"/>
    <mergeCell ref="F15:H15"/>
    <mergeCell ref="B33:C33"/>
    <mergeCell ref="Y30:Z30"/>
    <mergeCell ref="B31:C31"/>
    <mergeCell ref="H29:I29"/>
    <mergeCell ref="B32:C32"/>
    <mergeCell ref="H32:I32"/>
    <mergeCell ref="D32:F32"/>
    <mergeCell ref="D29:F29"/>
    <mergeCell ref="B27:C27"/>
    <mergeCell ref="B29:C29"/>
    <mergeCell ref="B28:C28"/>
    <mergeCell ref="B30:C30"/>
    <mergeCell ref="P12:S12"/>
    <mergeCell ref="P24:S24"/>
    <mergeCell ref="P21:S21"/>
    <mergeCell ref="Q14:T14"/>
    <mergeCell ref="B7:C7"/>
    <mergeCell ref="C8:K8"/>
    <mergeCell ref="D7:I7"/>
    <mergeCell ref="AO20:AP20"/>
    <mergeCell ref="AH9:AM9"/>
    <mergeCell ref="B23:C23"/>
    <mergeCell ref="B24:C24"/>
    <mergeCell ref="B25:C25"/>
    <mergeCell ref="B26:C26"/>
    <mergeCell ref="D24:F24"/>
    <mergeCell ref="D26:F26"/>
    <mergeCell ref="Q26:T26"/>
    <mergeCell ref="AM26:AP26"/>
    <mergeCell ref="F9:I9"/>
    <mergeCell ref="D23:G23"/>
    <mergeCell ref="AI14:AN14"/>
    <mergeCell ref="G11:I11"/>
    <mergeCell ref="G14:I14"/>
    <mergeCell ref="Z20:AB20"/>
    <mergeCell ref="U23:X23"/>
    <mergeCell ref="R33:U33"/>
    <mergeCell ref="AA32:AE34"/>
    <mergeCell ref="S32:V32"/>
    <mergeCell ref="AL32:AO34"/>
    <mergeCell ref="AL30:AO30"/>
    <mergeCell ref="AM29:AP29"/>
    <mergeCell ref="H25:I25"/>
    <mergeCell ref="M26:M33"/>
    <mergeCell ref="R30:U30"/>
    <mergeCell ref="P27:S27"/>
    <mergeCell ref="AL27:AO27"/>
    <mergeCell ref="AF32:AK34"/>
    <mergeCell ref="S29:V29"/>
    <mergeCell ref="Y28:Z28"/>
    <mergeCell ref="Y29:Z29"/>
    <mergeCell ref="AS17:AT17"/>
    <mergeCell ref="P22:V22"/>
    <mergeCell ref="P18:S18"/>
    <mergeCell ref="AE17:AE21"/>
    <mergeCell ref="AI17:AL17"/>
    <mergeCell ref="P15:S15"/>
    <mergeCell ref="H24:I24"/>
    <mergeCell ref="M11:M24"/>
    <mergeCell ref="Q20:T20"/>
    <mergeCell ref="Q23:T23"/>
    <mergeCell ref="Q17:T17"/>
    <mergeCell ref="Y18:AA18"/>
    <mergeCell ref="Y21:AA21"/>
    <mergeCell ref="P16:AB16"/>
    <mergeCell ref="AS24:AU24"/>
    <mergeCell ref="AS16:AT16"/>
    <mergeCell ref="AH18:AK18"/>
    <mergeCell ref="Z17:AB17"/>
    <mergeCell ref="AO17:AP17"/>
    <mergeCell ref="AT23:AV23"/>
    <mergeCell ref="U17:X17"/>
    <mergeCell ref="AS18:AT18"/>
    <mergeCell ref="AB3:AD3"/>
    <mergeCell ref="AP3:AR4"/>
    <mergeCell ref="AS3:AT3"/>
    <mergeCell ref="AS4:AT4"/>
    <mergeCell ref="AH15:AM15"/>
    <mergeCell ref="S7:V7"/>
    <mergeCell ref="AI8:AN8"/>
    <mergeCell ref="AE9:AE14"/>
    <mergeCell ref="Q11:T11"/>
    <mergeCell ref="Z5:AD5"/>
    <mergeCell ref="AH12:AM12"/>
    <mergeCell ref="AI11:AN11"/>
  </mergeCells>
  <phoneticPr fontId="3"/>
  <dataValidations count="3">
    <dataValidation type="custom" allowBlank="1" showInputMessage="1" showErrorMessage="1" error="入力は少数第1位までにして下さい。" sqref="W7:X7 AU13:AU14">
      <formula1>W7=ROUND(W7,1)</formula1>
    </dataValidation>
    <dataValidation type="custom" allowBlank="1" showInputMessage="1" showErrorMessage="1" sqref="H24:H33">
      <formula1>H24=ROUND(H24,1)</formula1>
    </dataValidation>
    <dataValidation type="custom" allowBlank="1" showInputMessage="1" showErrorMessage="1" error="入力は少数第1位までにしてください。" sqref="AS31:AU31 F15:H15 P12:S12 P15:S15 P18:S18 P21:S21 P24:S24 AH9:AM9 AH12:AM12 AH15:AM15 AU16:AU18 AO21 AA28:AE30 R33:U33 AL30:AO30 AS27:AU27 D24:F33">
      <formula1>D9=ROUND(D9,1)</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pageSetUpPr fitToPage="1"/>
  </sheetPr>
  <dimension ref="B1:BJ76"/>
  <sheetViews>
    <sheetView showGridLines="0" zoomScaleNormal="100" workbookViewId="0"/>
  </sheetViews>
  <sheetFormatPr defaultColWidth="9" defaultRowHeight="12" x14ac:dyDescent="0.15"/>
  <cols>
    <col min="1" max="2" width="2.875" style="40" customWidth="1"/>
    <col min="3" max="3" width="18.375" style="40" customWidth="1"/>
    <col min="4" max="5" width="4.375" style="40" customWidth="1"/>
    <col min="6" max="6" width="3.75" style="40" customWidth="1"/>
    <col min="7" max="7" width="2.375" style="40" customWidth="1"/>
    <col min="8" max="8" width="10.375" style="40" customWidth="1"/>
    <col min="9" max="9" width="2.375" style="40" customWidth="1"/>
    <col min="10" max="11" width="2.5" style="40" customWidth="1"/>
    <col min="12" max="12" width="2.75" style="40" customWidth="1"/>
    <col min="13" max="13" width="2.875" style="40" customWidth="1"/>
    <col min="14" max="15" width="2.75" style="40" customWidth="1"/>
    <col min="16" max="16" width="3" style="40" customWidth="1"/>
    <col min="17" max="19" width="4.75" style="40" customWidth="1"/>
    <col min="20" max="22" width="2.875" style="40" customWidth="1"/>
    <col min="23" max="24" width="2.5" style="40" customWidth="1"/>
    <col min="25" max="25" width="2.875" style="40" customWidth="1"/>
    <col min="26" max="26" width="7.75" style="40" customWidth="1"/>
    <col min="27" max="27" width="4.75" style="40" customWidth="1"/>
    <col min="28" max="28" width="2" style="40" customWidth="1"/>
    <col min="29" max="30" width="2.375" style="40" customWidth="1"/>
    <col min="31" max="31" width="3.125" style="40" customWidth="1"/>
    <col min="32" max="33" width="2.375" style="40" customWidth="1"/>
    <col min="34" max="34" width="2.875" style="40" customWidth="1"/>
    <col min="35" max="35" width="7.75" style="40" customWidth="1"/>
    <col min="36" max="37" width="4.375" style="40" customWidth="1"/>
    <col min="38" max="38" width="3.375" style="40" customWidth="1"/>
    <col min="39" max="39" width="2.75" style="40" customWidth="1"/>
    <col min="40" max="40" width="2.875" style="40" customWidth="1"/>
    <col min="41" max="41" width="10.75" style="40" customWidth="1"/>
    <col min="42" max="42" width="2.875" style="40" customWidth="1"/>
    <col min="43" max="44" width="2.5" style="40" customWidth="1"/>
    <col min="45" max="45" width="2.75" style="40" customWidth="1"/>
    <col min="46" max="46" width="7.75" style="40" customWidth="1"/>
    <col min="47" max="47" width="11.75" style="40" customWidth="1"/>
    <col min="48" max="48" width="1.875" style="40" customWidth="1"/>
    <col min="49" max="49" width="5.375" style="40" customWidth="1"/>
    <col min="50" max="58" width="9" style="40"/>
    <col min="59" max="59" width="16.25" style="40" customWidth="1"/>
    <col min="60" max="16384" width="9" style="40"/>
  </cols>
  <sheetData>
    <row r="1" spans="2:49" ht="27" customHeight="1" x14ac:dyDescent="0.15">
      <c r="F1" s="39"/>
      <c r="S1" s="85" t="s">
        <v>94</v>
      </c>
      <c r="T1" s="85" t="s">
        <v>283</v>
      </c>
    </row>
    <row r="2" spans="2:49" ht="12" customHeight="1" thickBot="1" x14ac:dyDescent="0.2">
      <c r="B2" s="620" t="s">
        <v>273</v>
      </c>
      <c r="C2" s="620"/>
      <c r="D2" s="620"/>
      <c r="E2" s="620"/>
      <c r="F2" s="620"/>
      <c r="G2" s="620"/>
      <c r="H2" s="620"/>
      <c r="I2" s="127"/>
      <c r="J2" s="127"/>
      <c r="K2" s="127"/>
      <c r="L2" s="127"/>
      <c r="M2" s="127"/>
      <c r="N2" s="127"/>
      <c r="O2" s="127"/>
      <c r="P2" s="127"/>
      <c r="Q2" s="127"/>
      <c r="R2" s="127"/>
      <c r="S2" s="127"/>
      <c r="T2" s="127"/>
      <c r="U2" s="127"/>
      <c r="V2" s="127"/>
      <c r="W2" s="127"/>
      <c r="X2" s="127"/>
      <c r="Y2" s="107"/>
      <c r="Z2" s="41"/>
      <c r="AA2" s="41"/>
      <c r="AB2" s="41"/>
      <c r="AC2" s="41"/>
      <c r="AD2" s="41"/>
      <c r="AE2" s="41"/>
      <c r="AF2" s="41"/>
      <c r="AG2" s="41"/>
      <c r="AH2" s="41"/>
      <c r="AI2" s="41"/>
      <c r="AJ2" s="41"/>
      <c r="AK2" s="41"/>
      <c r="AL2" s="41"/>
      <c r="AM2" s="41"/>
      <c r="AN2" s="41"/>
      <c r="AO2" s="41"/>
      <c r="AP2" s="41"/>
      <c r="AQ2" s="41"/>
      <c r="AR2" s="41"/>
      <c r="AS2" s="41"/>
      <c r="AT2" s="41"/>
      <c r="AU2" s="119"/>
      <c r="AV2" s="117"/>
      <c r="AW2" s="413"/>
    </row>
    <row r="3" spans="2:49" ht="13.15" customHeight="1" x14ac:dyDescent="0.15">
      <c r="B3" s="620"/>
      <c r="C3" s="620"/>
      <c r="D3" s="620"/>
      <c r="E3" s="620"/>
      <c r="F3" s="620"/>
      <c r="G3" s="620"/>
      <c r="H3" s="620"/>
      <c r="I3" s="127"/>
      <c r="J3" s="127"/>
      <c r="K3" s="127"/>
      <c r="L3" s="127"/>
      <c r="M3" s="127"/>
      <c r="N3" s="127"/>
      <c r="O3" s="127"/>
      <c r="P3" s="127"/>
      <c r="Q3" s="127"/>
      <c r="R3" s="127"/>
      <c r="S3" s="127"/>
      <c r="T3" s="127"/>
      <c r="U3" s="127"/>
      <c r="V3" s="127"/>
      <c r="W3" s="127"/>
      <c r="X3" s="127"/>
      <c r="Y3" s="107"/>
      <c r="Z3" s="42"/>
      <c r="AA3" s="42"/>
      <c r="AB3" s="589"/>
      <c r="AC3" s="589"/>
      <c r="AD3" s="589"/>
      <c r="AE3" s="90"/>
      <c r="AF3" s="108"/>
      <c r="AG3" s="108"/>
      <c r="AH3" s="108"/>
      <c r="AI3" s="108"/>
      <c r="AJ3" s="108"/>
      <c r="AK3" s="108"/>
      <c r="AL3" s="108"/>
      <c r="AM3" s="108"/>
      <c r="AN3" s="108"/>
      <c r="AO3" s="108"/>
      <c r="AP3" s="633" t="s">
        <v>328</v>
      </c>
      <c r="AQ3" s="592"/>
      <c r="AR3" s="593"/>
      <c r="AS3" s="597" t="s">
        <v>0</v>
      </c>
      <c r="AT3" s="598"/>
      <c r="AU3" s="118" t="s">
        <v>113</v>
      </c>
      <c r="AV3" s="108"/>
      <c r="AW3" s="413"/>
    </row>
    <row r="4" spans="2:49" ht="14.25" thickBot="1" x14ac:dyDescent="0.2">
      <c r="C4" s="107"/>
      <c r="F4" s="107"/>
      <c r="G4" s="107"/>
      <c r="H4" s="107"/>
      <c r="I4" s="107"/>
      <c r="J4" s="107"/>
      <c r="K4" s="107"/>
      <c r="L4" s="107"/>
      <c r="M4" s="107"/>
      <c r="N4" s="107"/>
      <c r="O4" s="107"/>
      <c r="P4" s="107"/>
      <c r="Q4" s="107"/>
      <c r="R4" s="107"/>
      <c r="S4" s="107"/>
      <c r="T4" s="107"/>
      <c r="U4" s="107"/>
      <c r="V4" s="107"/>
      <c r="W4" s="107"/>
      <c r="X4" s="107"/>
      <c r="Y4" s="107"/>
      <c r="Z4" s="42"/>
      <c r="AA4" s="42"/>
      <c r="AB4" s="109"/>
      <c r="AC4" s="109"/>
      <c r="AD4" s="109"/>
      <c r="AE4" s="90"/>
      <c r="AF4" s="108"/>
      <c r="AG4" s="108"/>
      <c r="AH4" s="108"/>
      <c r="AI4" s="108"/>
      <c r="AJ4" s="108"/>
      <c r="AK4" s="108"/>
      <c r="AL4" s="108"/>
      <c r="AM4" s="108"/>
      <c r="AN4" s="108"/>
      <c r="AO4" s="108"/>
      <c r="AP4" s="594"/>
      <c r="AQ4" s="595"/>
      <c r="AR4" s="596"/>
      <c r="AS4" s="599" t="str">
        <f>+表紙!N28</f>
        <v>○</v>
      </c>
      <c r="AT4" s="600"/>
      <c r="AU4" s="274" t="str">
        <f>+表紙!O28</f>
        <v>　</v>
      </c>
      <c r="AV4" s="108"/>
      <c r="AW4" s="413"/>
    </row>
    <row r="5" spans="2:49" ht="15" customHeight="1" x14ac:dyDescent="0.15">
      <c r="B5" s="154" t="s">
        <v>105</v>
      </c>
      <c r="C5" s="154"/>
      <c r="F5" s="154"/>
      <c r="G5" s="106"/>
      <c r="H5" s="106"/>
      <c r="I5" s="106"/>
      <c r="J5" s="106"/>
      <c r="K5" s="106"/>
      <c r="L5" s="106"/>
      <c r="M5" s="42"/>
      <c r="N5" s="42"/>
      <c r="O5" s="42"/>
      <c r="P5" s="42"/>
      <c r="Q5" s="42"/>
      <c r="R5" s="42"/>
      <c r="S5" s="42"/>
      <c r="T5" s="42"/>
      <c r="U5" s="42"/>
      <c r="V5" s="42"/>
      <c r="W5" s="42"/>
      <c r="X5" s="42"/>
      <c r="Y5" s="42"/>
      <c r="Z5" s="634" t="s">
        <v>101</v>
      </c>
      <c r="AA5" s="634"/>
      <c r="AB5" s="635"/>
      <c r="AC5" s="635"/>
      <c r="AD5" s="635"/>
      <c r="AE5" s="90" t="s">
        <v>106</v>
      </c>
      <c r="AF5" s="630" t="str">
        <f>+表紙!F47</f>
        <v>風越建設株式会社</v>
      </c>
      <c r="AG5" s="630"/>
      <c r="AH5" s="630"/>
      <c r="AI5" s="630"/>
      <c r="AJ5" s="630"/>
      <c r="AK5" s="630"/>
      <c r="AL5" s="630"/>
      <c r="AM5" s="630"/>
      <c r="AN5" s="630"/>
      <c r="AO5" s="630"/>
      <c r="AP5" s="630"/>
      <c r="AQ5" s="630"/>
      <c r="AR5" s="630"/>
      <c r="AS5" s="630"/>
      <c r="AT5" s="630"/>
      <c r="AU5" s="630"/>
      <c r="AV5" s="243"/>
      <c r="AW5" s="413"/>
    </row>
    <row r="6" spans="2:49" ht="24.75" customHeight="1" thickBot="1" x14ac:dyDescent="0.2">
      <c r="B6" s="302" t="s">
        <v>443</v>
      </c>
      <c r="C6" s="134"/>
      <c r="F6" s="134"/>
      <c r="G6" s="134"/>
      <c r="H6" s="134"/>
      <c r="I6" s="134"/>
      <c r="J6" s="134"/>
      <c r="K6" s="134"/>
      <c r="L6" s="134"/>
      <c r="M6" s="134"/>
      <c r="N6" s="134"/>
      <c r="O6" s="134"/>
      <c r="P6" s="134"/>
      <c r="Q6" s="134"/>
      <c r="R6" s="134"/>
      <c r="S6" s="134"/>
      <c r="T6" s="134"/>
      <c r="U6" s="134"/>
      <c r="V6" s="134"/>
      <c r="W6" s="134"/>
      <c r="X6" s="134"/>
      <c r="Y6" s="134"/>
      <c r="AC6" s="42"/>
      <c r="AD6" s="42"/>
      <c r="AE6" s="42"/>
      <c r="AF6" s="42"/>
      <c r="AG6" s="42"/>
      <c r="AH6" s="42"/>
      <c r="AI6" s="42"/>
      <c r="AJ6" s="42"/>
      <c r="AK6" s="42"/>
      <c r="AL6" s="42"/>
      <c r="AM6" s="42"/>
      <c r="AN6" s="42"/>
      <c r="AO6" s="42"/>
      <c r="AP6" s="42"/>
      <c r="AQ6" s="42"/>
      <c r="AR6" s="42"/>
      <c r="AS6" s="42"/>
      <c r="AT6" s="42"/>
      <c r="AU6" s="42"/>
      <c r="AV6" s="42"/>
      <c r="AW6" s="413"/>
    </row>
    <row r="7" spans="2:49" ht="28.15" customHeight="1" thickBot="1" x14ac:dyDescent="0.2">
      <c r="B7" s="537" t="s">
        <v>89</v>
      </c>
      <c r="C7" s="538"/>
      <c r="D7" s="611" t="s">
        <v>204</v>
      </c>
      <c r="E7" s="612"/>
      <c r="F7" s="612"/>
      <c r="G7" s="612"/>
      <c r="H7" s="612"/>
      <c r="I7" s="613"/>
      <c r="J7" s="143"/>
      <c r="K7" s="53"/>
      <c r="L7" s="156"/>
      <c r="M7" s="156"/>
      <c r="N7" s="156"/>
      <c r="O7" s="156"/>
      <c r="P7" s="156"/>
      <c r="Q7" s="156"/>
      <c r="R7" s="156"/>
      <c r="S7" s="533"/>
      <c r="T7" s="534"/>
      <c r="U7" s="534"/>
      <c r="V7" s="534"/>
      <c r="W7" s="278"/>
      <c r="X7" s="278"/>
      <c r="Y7" s="135"/>
      <c r="AB7"/>
      <c r="AC7"/>
      <c r="AD7"/>
      <c r="AE7"/>
      <c r="AF7" s="93"/>
      <c r="AG7" s="93"/>
      <c r="AH7" s="93"/>
      <c r="AI7" s="93"/>
      <c r="AJ7" s="93"/>
      <c r="AK7" s="93"/>
      <c r="AL7" s="93"/>
      <c r="AM7" s="93"/>
      <c r="AN7" s="93"/>
      <c r="AO7" s="53"/>
      <c r="AP7" s="53"/>
      <c r="AQ7" s="53"/>
      <c r="AR7" s="53"/>
      <c r="AS7"/>
      <c r="AT7"/>
      <c r="AU7"/>
      <c r="AV7"/>
      <c r="AW7" s="413"/>
    </row>
    <row r="8" spans="2:49" ht="28.15" customHeight="1" thickTop="1" thickBot="1" x14ac:dyDescent="0.2">
      <c r="B8" s="43" t="s">
        <v>103</v>
      </c>
      <c r="C8" s="548" t="s">
        <v>111</v>
      </c>
      <c r="D8" s="548"/>
      <c r="E8" s="548"/>
      <c r="F8" s="548"/>
      <c r="G8" s="548"/>
      <c r="H8" s="548"/>
      <c r="I8" s="548"/>
      <c r="J8" s="548"/>
      <c r="K8" s="548"/>
      <c r="L8" s="148"/>
      <c r="M8" s="148"/>
      <c r="N8" s="148"/>
      <c r="O8" s="148"/>
      <c r="P8" s="148"/>
      <c r="Q8" s="148"/>
      <c r="R8" s="148"/>
      <c r="S8" s="148"/>
      <c r="T8" s="148"/>
      <c r="U8" s="148"/>
      <c r="V8" s="148"/>
      <c r="W8" s="130"/>
      <c r="X8" s="130"/>
      <c r="Y8" s="130"/>
      <c r="Z8" s="93"/>
      <c r="AA8" s="93"/>
      <c r="AB8" s="93"/>
      <c r="AC8" s="93"/>
      <c r="AD8" s="93"/>
      <c r="AE8" s="93"/>
      <c r="AF8" s="53"/>
      <c r="AG8" s="49"/>
      <c r="AH8" s="45" t="s">
        <v>29</v>
      </c>
      <c r="AI8" s="531" t="s">
        <v>337</v>
      </c>
      <c r="AJ8" s="531"/>
      <c r="AK8" s="531"/>
      <c r="AL8" s="531"/>
      <c r="AM8" s="531"/>
      <c r="AN8" s="532"/>
      <c r="AO8" s="53"/>
      <c r="AP8" s="53"/>
      <c r="AQ8" s="53"/>
      <c r="AR8" s="53"/>
      <c r="AS8"/>
      <c r="AT8"/>
      <c r="AU8"/>
      <c r="AV8"/>
      <c r="AW8" s="413"/>
    </row>
    <row r="9" spans="2:49" ht="24.75" customHeight="1" thickTop="1" thickBot="1" x14ac:dyDescent="0.2">
      <c r="B9" s="188" t="s">
        <v>257</v>
      </c>
      <c r="F9" s="545" t="s">
        <v>196</v>
      </c>
      <c r="G9" s="546"/>
      <c r="H9" s="546"/>
      <c r="I9" s="547"/>
      <c r="J9" s="148"/>
      <c r="K9" s="148"/>
      <c r="L9" s="148"/>
      <c r="M9" s="148"/>
      <c r="N9" s="148"/>
      <c r="O9" s="148"/>
      <c r="P9" s="148"/>
      <c r="Q9" s="148"/>
      <c r="R9" s="148"/>
      <c r="S9" s="148"/>
      <c r="T9" s="148"/>
      <c r="U9" s="148"/>
      <c r="V9" s="148"/>
      <c r="W9" s="130"/>
      <c r="X9" s="130"/>
      <c r="Y9" s="130"/>
      <c r="Z9" s="93"/>
      <c r="AA9" s="93"/>
      <c r="AB9" s="93"/>
      <c r="AC9" s="93"/>
      <c r="AD9" s="93"/>
      <c r="AE9" s="564" t="s">
        <v>20</v>
      </c>
      <c r="AF9" s="56"/>
      <c r="AH9" s="535"/>
      <c r="AI9" s="536"/>
      <c r="AJ9" s="536"/>
      <c r="AK9" s="536"/>
      <c r="AL9" s="536"/>
      <c r="AM9" s="536"/>
      <c r="AN9" s="52" t="s">
        <v>13</v>
      </c>
      <c r="AO9" s="53"/>
      <c r="AP9" s="53"/>
      <c r="AQ9" s="53"/>
      <c r="AR9" s="53"/>
      <c r="AS9"/>
      <c r="AT9"/>
      <c r="AU9"/>
      <c r="AV9"/>
      <c r="AW9" s="413"/>
    </row>
    <row r="10" spans="2:49" ht="24.75" customHeight="1" thickTop="1" thickBot="1" x14ac:dyDescent="0.2">
      <c r="F10" s="94"/>
      <c r="G10" s="129"/>
      <c r="H10" s="129"/>
      <c r="I10" s="129"/>
      <c r="J10" s="129"/>
      <c r="K10" s="129"/>
      <c r="L10" s="129"/>
      <c r="M10" s="129"/>
      <c r="N10" s="129"/>
      <c r="O10" s="129"/>
      <c r="P10" s="129"/>
      <c r="Q10" s="129"/>
      <c r="R10" s="129"/>
      <c r="S10" s="129"/>
      <c r="T10" s="129"/>
      <c r="U10" s="129"/>
      <c r="V10" s="129"/>
      <c r="W10" s="130"/>
      <c r="X10" s="130"/>
      <c r="Y10" s="130"/>
      <c r="Z10" s="93"/>
      <c r="AA10" s="93"/>
      <c r="AB10" s="93"/>
      <c r="AD10" s="53"/>
      <c r="AE10" s="565"/>
      <c r="AF10" s="56"/>
      <c r="AN10" s="53"/>
      <c r="AO10" s="53"/>
      <c r="AP10" s="53"/>
      <c r="AQ10" s="53"/>
      <c r="AR10" s="53"/>
      <c r="AS10"/>
      <c r="AT10"/>
      <c r="AU10"/>
      <c r="AV10"/>
      <c r="AW10" s="413"/>
    </row>
    <row r="11" spans="2:49" ht="27" customHeight="1" thickTop="1" thickBot="1" x14ac:dyDescent="0.2">
      <c r="C11" s="164" t="s">
        <v>197</v>
      </c>
      <c r="F11" s="45" t="s">
        <v>17</v>
      </c>
      <c r="G11" s="531" t="s">
        <v>331</v>
      </c>
      <c r="H11" s="531"/>
      <c r="I11" s="532"/>
      <c r="J11" s="46"/>
      <c r="K11" s="47"/>
      <c r="L11" s="48"/>
      <c r="M11" s="554" t="s">
        <v>18</v>
      </c>
      <c r="N11" s="48"/>
      <c r="O11" s="49"/>
      <c r="P11" s="45" t="s">
        <v>19</v>
      </c>
      <c r="Q11" s="551" t="s">
        <v>274</v>
      </c>
      <c r="R11" s="551"/>
      <c r="S11" s="551"/>
      <c r="T11" s="552"/>
      <c r="U11" s="190"/>
      <c r="V11" s="64"/>
      <c r="W11" s="53"/>
      <c r="X11" s="53"/>
      <c r="Y11"/>
      <c r="Z11"/>
      <c r="AA11"/>
      <c r="AB11"/>
      <c r="AC11" s="53"/>
      <c r="AD11" s="61"/>
      <c r="AE11" s="565"/>
      <c r="AF11" s="145"/>
      <c r="AG11" s="49"/>
      <c r="AH11" s="45" t="s">
        <v>36</v>
      </c>
      <c r="AI11" s="531" t="s">
        <v>280</v>
      </c>
      <c r="AJ11" s="531"/>
      <c r="AK11" s="531"/>
      <c r="AL11" s="531"/>
      <c r="AM11" s="531"/>
      <c r="AN11" s="532"/>
      <c r="AO11" s="53"/>
      <c r="AP11" s="53"/>
      <c r="AQ11" s="53"/>
      <c r="AR11" s="53"/>
      <c r="AS11"/>
      <c r="AT11"/>
      <c r="AU11"/>
      <c r="AV11"/>
      <c r="AW11" s="413"/>
    </row>
    <row r="12" spans="2:49" ht="24.75" customHeight="1" thickTop="1" thickBot="1" x14ac:dyDescent="0.2">
      <c r="F12" s="549">
        <f>+ROUND(P12,1)+ROUND(P15,1)+ROUND(P18,1)+ROUND(P24,1)+P27-ROUND(F15,1)</f>
        <v>0</v>
      </c>
      <c r="G12" s="550"/>
      <c r="H12" s="550"/>
      <c r="I12" s="52" t="s">
        <v>13</v>
      </c>
      <c r="J12" s="53"/>
      <c r="K12" s="54"/>
      <c r="L12" s="53"/>
      <c r="M12" s="555"/>
      <c r="N12" s="55"/>
      <c r="P12" s="535"/>
      <c r="Q12" s="553"/>
      <c r="R12" s="553"/>
      <c r="S12" s="553"/>
      <c r="T12" s="52" t="s">
        <v>13</v>
      </c>
      <c r="U12" s="53"/>
      <c r="V12" s="53"/>
      <c r="W12" s="53"/>
      <c r="X12" s="53"/>
      <c r="Y12"/>
      <c r="Z12"/>
      <c r="AA12"/>
      <c r="AB12"/>
      <c r="AC12" s="56"/>
      <c r="AE12" s="565"/>
      <c r="AG12" s="137"/>
      <c r="AH12" s="535"/>
      <c r="AI12" s="536"/>
      <c r="AJ12" s="536"/>
      <c r="AK12" s="536"/>
      <c r="AL12" s="536"/>
      <c r="AM12" s="536"/>
      <c r="AN12" s="52" t="s">
        <v>13</v>
      </c>
      <c r="AO12" s="53"/>
      <c r="AP12" s="53"/>
      <c r="AQ12" s="53"/>
      <c r="AR12" s="53"/>
      <c r="AS12"/>
      <c r="AT12"/>
      <c r="AU12"/>
      <c r="AV12"/>
      <c r="AW12" s="413"/>
    </row>
    <row r="13" spans="2:49" ht="24.75" customHeight="1" thickTop="1" thickBot="1" x14ac:dyDescent="0.2">
      <c r="J13" s="53"/>
      <c r="K13" s="57"/>
      <c r="L13" s="53"/>
      <c r="M13" s="555"/>
      <c r="N13" s="56"/>
      <c r="U13" s="53"/>
      <c r="V13" s="53"/>
      <c r="W13" s="53"/>
      <c r="X13" s="53"/>
      <c r="Y13"/>
      <c r="Z13"/>
      <c r="AA13"/>
      <c r="AB13"/>
      <c r="AC13" s="56"/>
      <c r="AE13" s="565"/>
      <c r="AG13" s="143"/>
      <c r="AH13" s="140"/>
      <c r="AI13" s="141"/>
      <c r="AJ13" s="141"/>
      <c r="AK13" s="141"/>
      <c r="AL13" s="141"/>
      <c r="AM13" s="142"/>
      <c r="AN13" s="142"/>
      <c r="AQ13" s="41"/>
      <c r="AR13" s="41"/>
      <c r="AS13" s="139"/>
      <c r="AT13" s="139"/>
      <c r="AU13" s="278"/>
      <c r="AV13" s="53"/>
      <c r="AW13" s="413"/>
    </row>
    <row r="14" spans="2:49" ht="27" customHeight="1" thickTop="1" thickBot="1" x14ac:dyDescent="0.2">
      <c r="F14" s="51" t="s">
        <v>427</v>
      </c>
      <c r="G14" s="557" t="s">
        <v>222</v>
      </c>
      <c r="H14" s="557"/>
      <c r="I14" s="558"/>
      <c r="J14" s="59"/>
      <c r="K14" s="60"/>
      <c r="L14" s="53"/>
      <c r="M14" s="555"/>
      <c r="N14" s="56"/>
      <c r="O14" s="48"/>
      <c r="P14" s="45" t="s">
        <v>24</v>
      </c>
      <c r="Q14" s="567" t="s">
        <v>275</v>
      </c>
      <c r="R14" s="567"/>
      <c r="S14" s="567"/>
      <c r="T14" s="568"/>
      <c r="U14" s="190"/>
      <c r="V14" s="64"/>
      <c r="W14" s="53"/>
      <c r="X14" s="53"/>
      <c r="Y14"/>
      <c r="Z14"/>
      <c r="AA14"/>
      <c r="AB14"/>
      <c r="AC14" s="56"/>
      <c r="AE14" s="566"/>
      <c r="AG14" s="144"/>
      <c r="AH14" s="51" t="s">
        <v>176</v>
      </c>
      <c r="AI14" s="606" t="s">
        <v>292</v>
      </c>
      <c r="AJ14" s="606"/>
      <c r="AK14" s="606"/>
      <c r="AL14" s="606"/>
      <c r="AM14" s="606"/>
      <c r="AN14" s="607"/>
      <c r="AO14"/>
      <c r="AS14" s="139"/>
      <c r="AT14" s="139"/>
      <c r="AU14" s="278"/>
      <c r="AV14" s="53"/>
      <c r="AW14" s="413"/>
    </row>
    <row r="15" spans="2:49" ht="24.75" customHeight="1" thickBot="1" x14ac:dyDescent="0.2">
      <c r="F15" s="602"/>
      <c r="G15" s="603"/>
      <c r="H15" s="603"/>
      <c r="I15" s="44" t="s">
        <v>13</v>
      </c>
      <c r="J15" s="53"/>
      <c r="K15" s="56"/>
      <c r="L15" s="53"/>
      <c r="M15" s="555"/>
      <c r="N15" s="56"/>
      <c r="P15" s="535"/>
      <c r="Q15" s="553"/>
      <c r="R15" s="553"/>
      <c r="S15" s="553"/>
      <c r="T15" s="52" t="s">
        <v>13</v>
      </c>
      <c r="U15" s="53"/>
      <c r="V15" s="53"/>
      <c r="W15" s="53"/>
      <c r="X15" s="53"/>
      <c r="Y15"/>
      <c r="Z15"/>
      <c r="AA15"/>
      <c r="AB15"/>
      <c r="AC15" s="56"/>
      <c r="AH15" s="543"/>
      <c r="AI15" s="544"/>
      <c r="AJ15" s="544"/>
      <c r="AK15" s="544"/>
      <c r="AL15" s="544"/>
      <c r="AM15" s="544"/>
      <c r="AN15" s="44" t="s">
        <v>13</v>
      </c>
      <c r="AO15"/>
      <c r="AS15" s="62" t="s">
        <v>30</v>
      </c>
      <c r="AT15" s="63"/>
      <c r="AW15" s="413"/>
    </row>
    <row r="16" spans="2:49" ht="24.75" customHeight="1" thickTop="1" thickBot="1" x14ac:dyDescent="0.2">
      <c r="K16" s="56"/>
      <c r="L16" s="53"/>
      <c r="M16" s="555"/>
      <c r="N16" s="56"/>
      <c r="P16" s="530" t="str">
        <f>+IF(Y18=0,"",IF(Y18-P18=Y18,"エラー！：⑥残さ物量があるのに、④自ら中間処理した量がゼロになっています",""))</f>
        <v/>
      </c>
      <c r="Q16" s="530"/>
      <c r="R16" s="530"/>
      <c r="S16" s="530"/>
      <c r="T16" s="530"/>
      <c r="U16" s="530"/>
      <c r="V16" s="530"/>
      <c r="W16" s="530"/>
      <c r="X16" s="530"/>
      <c r="Y16" s="530"/>
      <c r="Z16" s="530"/>
      <c r="AA16" s="530"/>
      <c r="AB16" s="530"/>
      <c r="AC16" s="56"/>
      <c r="AD16" s="53"/>
      <c r="AE16" s="186"/>
      <c r="AP16" s="50"/>
      <c r="AQ16" s="53"/>
      <c r="AS16" s="528" t="s">
        <v>175</v>
      </c>
      <c r="AT16" s="529"/>
      <c r="AU16" s="95"/>
      <c r="AV16" s="44" t="s">
        <v>13</v>
      </c>
      <c r="AW16" s="413"/>
    </row>
    <row r="17" spans="2:49" ht="27" customHeight="1" thickTop="1" thickBot="1" x14ac:dyDescent="0.2">
      <c r="K17" s="56"/>
      <c r="L17" s="53"/>
      <c r="M17" s="555"/>
      <c r="N17" s="56"/>
      <c r="O17" s="48"/>
      <c r="P17" s="45" t="s">
        <v>27</v>
      </c>
      <c r="Q17" s="531" t="s">
        <v>276</v>
      </c>
      <c r="R17" s="531"/>
      <c r="S17" s="531"/>
      <c r="T17" s="532"/>
      <c r="U17" s="541"/>
      <c r="V17" s="542"/>
      <c r="W17" s="542"/>
      <c r="X17" s="542"/>
      <c r="Y17" s="136" t="s">
        <v>21</v>
      </c>
      <c r="Z17" s="531" t="s">
        <v>279</v>
      </c>
      <c r="AA17" s="531"/>
      <c r="AB17" s="532"/>
      <c r="AC17" s="149"/>
      <c r="AD17" s="144"/>
      <c r="AE17" s="554" t="s">
        <v>28</v>
      </c>
      <c r="AF17" s="48"/>
      <c r="AG17" s="48"/>
      <c r="AH17" s="247" t="s">
        <v>178</v>
      </c>
      <c r="AI17" s="557" t="s">
        <v>281</v>
      </c>
      <c r="AJ17" s="557"/>
      <c r="AK17" s="557"/>
      <c r="AL17" s="558"/>
      <c r="AM17" s="48"/>
      <c r="AN17" s="255"/>
      <c r="AO17" s="610" t="s">
        <v>253</v>
      </c>
      <c r="AP17" s="558"/>
      <c r="AQ17" s="257"/>
      <c r="AS17" s="528" t="s">
        <v>259</v>
      </c>
      <c r="AT17" s="529"/>
      <c r="AU17" s="95"/>
      <c r="AV17" s="44" t="s">
        <v>34</v>
      </c>
      <c r="AW17" s="413"/>
    </row>
    <row r="18" spans="2:49" ht="24.75" customHeight="1" thickBot="1" x14ac:dyDescent="0.2">
      <c r="K18" s="56"/>
      <c r="L18" s="53"/>
      <c r="M18" s="555"/>
      <c r="N18" s="56"/>
      <c r="P18" s="535"/>
      <c r="Q18" s="553"/>
      <c r="R18" s="553"/>
      <c r="S18" s="553"/>
      <c r="T18" s="52" t="s">
        <v>13</v>
      </c>
      <c r="U18"/>
      <c r="V18" s="248"/>
      <c r="W18"/>
      <c r="X18" s="194"/>
      <c r="Y18" s="549">
        <f>+ROUND(AH9,1)+ROUND(AH12,1)+ROUND(AH15,1)+AH18</f>
        <v>0</v>
      </c>
      <c r="Z18" s="550"/>
      <c r="AA18" s="550"/>
      <c r="AB18" s="52" t="s">
        <v>4</v>
      </c>
      <c r="AC18" s="193"/>
      <c r="AD18" s="193"/>
      <c r="AE18" s="555"/>
      <c r="AH18" s="585">
        <f>+ROUND(AO18,1)+ROUND(AO21,1)</f>
        <v>0</v>
      </c>
      <c r="AI18" s="582"/>
      <c r="AJ18" s="582"/>
      <c r="AK18" s="582"/>
      <c r="AL18" s="44" t="s">
        <v>13</v>
      </c>
      <c r="AM18" s="55"/>
      <c r="AO18" s="273">
        <f>+ROUND(AU16,1)+ROUND(AU17,1)+ROUND(AU18,1)</f>
        <v>0</v>
      </c>
      <c r="AP18" s="44" t="s">
        <v>34</v>
      </c>
      <c r="AS18" s="528" t="s">
        <v>177</v>
      </c>
      <c r="AT18" s="529"/>
      <c r="AU18" s="95"/>
      <c r="AV18" s="44" t="s">
        <v>26</v>
      </c>
      <c r="AW18" s="413"/>
    </row>
    <row r="19" spans="2:49" ht="24.75" customHeight="1" thickTop="1" thickBot="1" x14ac:dyDescent="0.2">
      <c r="K19" s="56"/>
      <c r="L19" s="53"/>
      <c r="M19" s="555"/>
      <c r="N19" s="56"/>
      <c r="P19" s="131"/>
      <c r="Q19" s="266"/>
      <c r="R19" s="197"/>
      <c r="S19" s="131"/>
      <c r="T19" s="131"/>
      <c r="U19" s="133"/>
      <c r="V19" s="249"/>
      <c r="W19" s="133"/>
      <c r="X19" s="133"/>
      <c r="Y19" s="132"/>
      <c r="Z19" s="132"/>
      <c r="AA19" s="132"/>
      <c r="AB19" s="132"/>
      <c r="AC19" s="53"/>
      <c r="AD19" s="53"/>
      <c r="AE19" s="555"/>
      <c r="AH19" s="53"/>
      <c r="AI19" s="56"/>
      <c r="AJ19" s="53"/>
      <c r="AK19" s="53"/>
      <c r="AL19" s="53"/>
      <c r="AM19" s="56"/>
      <c r="AS19"/>
      <c r="AT19"/>
      <c r="AU19"/>
      <c r="AV19"/>
      <c r="AW19" s="636" t="s">
        <v>450</v>
      </c>
    </row>
    <row r="20" spans="2:49" ht="27" customHeight="1" thickTop="1" thickBot="1" x14ac:dyDescent="0.2">
      <c r="K20" s="56"/>
      <c r="L20" s="53"/>
      <c r="M20" s="555"/>
      <c r="N20" s="56"/>
      <c r="P20" s="45" t="s">
        <v>48</v>
      </c>
      <c r="Q20" s="531" t="s">
        <v>277</v>
      </c>
      <c r="R20" s="531"/>
      <c r="S20" s="531"/>
      <c r="T20" s="532"/>
      <c r="U20" s="131"/>
      <c r="V20" s="250"/>
      <c r="W20" s="253"/>
      <c r="X20" s="254"/>
      <c r="Y20" s="136" t="s">
        <v>25</v>
      </c>
      <c r="Z20" s="531" t="s">
        <v>278</v>
      </c>
      <c r="AA20" s="531"/>
      <c r="AB20" s="532"/>
      <c r="AC20" s="53"/>
      <c r="AD20" s="53"/>
      <c r="AE20" s="555"/>
      <c r="AG20" s="53"/>
      <c r="AH20" s="53"/>
      <c r="AI20" s="56"/>
      <c r="AJ20" s="53"/>
      <c r="AK20" s="53"/>
      <c r="AL20" s="147"/>
      <c r="AM20" s="56"/>
      <c r="AN20" s="256"/>
      <c r="AO20" s="610" t="s">
        <v>255</v>
      </c>
      <c r="AP20" s="558"/>
      <c r="AQ20" s="191"/>
      <c r="AR20" s="53"/>
      <c r="AS20" s="58"/>
      <c r="AT20" s="58"/>
      <c r="AW20" s="636"/>
    </row>
    <row r="21" spans="2:49" ht="25.15" customHeight="1" thickBot="1" x14ac:dyDescent="0.2">
      <c r="B21" s="604" t="s">
        <v>444</v>
      </c>
      <c r="C21" s="604"/>
      <c r="D21" s="604"/>
      <c r="E21" s="604"/>
      <c r="F21" s="604"/>
      <c r="G21" s="604"/>
      <c r="H21" s="604"/>
      <c r="I21" s="604"/>
      <c r="J21" s="604"/>
      <c r="K21" s="56"/>
      <c r="L21" s="53"/>
      <c r="M21" s="555"/>
      <c r="N21" s="56"/>
      <c r="P21" s="535"/>
      <c r="Q21" s="562"/>
      <c r="R21" s="562"/>
      <c r="S21" s="562"/>
      <c r="T21" s="52" t="s">
        <v>13</v>
      </c>
      <c r="U21" s="131"/>
      <c r="V21" s="131"/>
      <c r="W21" s="131"/>
      <c r="X21" s="131"/>
      <c r="Y21" s="549">
        <f>+P18-Y18</f>
        <v>0</v>
      </c>
      <c r="Z21" s="550"/>
      <c r="AA21" s="550"/>
      <c r="AB21" s="52" t="s">
        <v>4</v>
      </c>
      <c r="AC21" s="133"/>
      <c r="AD21" s="53"/>
      <c r="AE21" s="556"/>
      <c r="AG21" s="53"/>
      <c r="AH21" s="53"/>
      <c r="AI21" s="56"/>
      <c r="AJ21" s="53"/>
      <c r="AK21" s="53"/>
      <c r="AL21" s="53"/>
      <c r="AM21" s="53"/>
      <c r="AN21" s="147"/>
      <c r="AO21" s="95"/>
      <c r="AP21" s="44" t="s">
        <v>38</v>
      </c>
      <c r="AQ21" s="191"/>
      <c r="AR21" s="53"/>
      <c r="AS21"/>
      <c r="AT21"/>
      <c r="AU21"/>
      <c r="AV21"/>
      <c r="AW21" s="413"/>
    </row>
    <row r="22" spans="2:49" ht="25.5" customHeight="1" thickTop="1" thickBot="1" x14ac:dyDescent="0.2">
      <c r="B22" s="605"/>
      <c r="C22" s="605"/>
      <c r="D22" s="605"/>
      <c r="E22" s="605"/>
      <c r="F22" s="605"/>
      <c r="G22" s="605"/>
      <c r="H22" s="605"/>
      <c r="I22" s="605"/>
      <c r="J22" s="605"/>
      <c r="K22" s="56"/>
      <c r="L22" s="53"/>
      <c r="M22" s="555"/>
      <c r="N22" s="56"/>
      <c r="P22" s="559" t="str">
        <f>+IF(P21=0,"",IF(P18&lt;P21,"エラー !：④の内数である⑤の量が④を超えています",""))</f>
        <v/>
      </c>
      <c r="Q22" s="559"/>
      <c r="R22" s="559"/>
      <c r="S22" s="559"/>
      <c r="T22" s="559"/>
      <c r="U22" s="559"/>
      <c r="V22" s="559"/>
      <c r="W22" s="132"/>
      <c r="X22" s="132"/>
      <c r="Y22" s="132"/>
      <c r="Z22" s="132"/>
      <c r="AA22" s="132"/>
      <c r="AB22" s="132"/>
      <c r="AC22" s="53"/>
      <c r="AD22" s="53"/>
      <c r="AE22" s="186"/>
      <c r="AG22" s="53"/>
      <c r="AH22" s="53"/>
      <c r="AI22" s="56"/>
      <c r="AJ22" s="53"/>
      <c r="AK22" s="53"/>
      <c r="AL22" s="53"/>
      <c r="AM22" s="53"/>
      <c r="AN22" s="53"/>
      <c r="AW22" s="413"/>
    </row>
    <row r="23" spans="2:49" ht="27" customHeight="1" thickTop="1" thickBot="1" x14ac:dyDescent="0.2">
      <c r="B23" s="601" t="s">
        <v>199</v>
      </c>
      <c r="C23" s="540"/>
      <c r="D23" s="539" t="s">
        <v>445</v>
      </c>
      <c r="E23" s="539"/>
      <c r="F23" s="539"/>
      <c r="G23" s="540"/>
      <c r="H23" s="601" t="s">
        <v>446</v>
      </c>
      <c r="I23" s="539"/>
      <c r="J23" s="540"/>
      <c r="K23" s="56"/>
      <c r="L23" s="53"/>
      <c r="M23" s="555"/>
      <c r="N23" s="56"/>
      <c r="O23" s="48"/>
      <c r="P23" s="51" t="s">
        <v>88</v>
      </c>
      <c r="Q23" s="557" t="s">
        <v>32</v>
      </c>
      <c r="R23" s="557"/>
      <c r="S23" s="557"/>
      <c r="T23" s="558"/>
      <c r="U23" s="560"/>
      <c r="V23" s="561"/>
      <c r="W23" s="561"/>
      <c r="X23" s="561"/>
      <c r="AC23" s="53"/>
      <c r="AD23" s="53"/>
      <c r="AE23"/>
      <c r="AF23"/>
      <c r="AG23"/>
      <c r="AH23"/>
      <c r="AI23" s="258"/>
      <c r="AJ23"/>
      <c r="AK23" s="53"/>
      <c r="AL23" s="53"/>
      <c r="AM23" s="53"/>
      <c r="AN23" s="151"/>
      <c r="AP23" s="53"/>
      <c r="AR23" s="49"/>
      <c r="AS23" s="136" t="s">
        <v>190</v>
      </c>
      <c r="AT23" s="531" t="s">
        <v>191</v>
      </c>
      <c r="AU23" s="531"/>
      <c r="AV23" s="532"/>
      <c r="AW23" s="413"/>
    </row>
    <row r="24" spans="2:49" ht="27" customHeight="1" thickBot="1" x14ac:dyDescent="0.2">
      <c r="B24" s="614" t="s">
        <v>200</v>
      </c>
      <c r="C24" s="615"/>
      <c r="D24" s="603">
        <v>0</v>
      </c>
      <c r="E24" s="603"/>
      <c r="F24" s="603"/>
      <c r="G24" s="195" t="s">
        <v>198</v>
      </c>
      <c r="H24" s="581">
        <f>+F12</f>
        <v>0</v>
      </c>
      <c r="I24" s="582"/>
      <c r="J24" s="195" t="s">
        <v>198</v>
      </c>
      <c r="K24" s="56"/>
      <c r="L24" s="53"/>
      <c r="M24" s="556"/>
      <c r="P24" s="543"/>
      <c r="Q24" s="563"/>
      <c r="R24" s="563"/>
      <c r="S24" s="563"/>
      <c r="T24" s="44" t="s">
        <v>13</v>
      </c>
      <c r="U24"/>
      <c r="V24"/>
      <c r="W24"/>
      <c r="X24"/>
      <c r="AC24" s="53"/>
      <c r="AD24" s="53"/>
      <c r="AE24"/>
      <c r="AF24"/>
      <c r="AG24"/>
      <c r="AH24"/>
      <c r="AI24" s="258"/>
      <c r="AJ24"/>
      <c r="AK24" s="53"/>
      <c r="AL24" s="141"/>
      <c r="AM24" s="53"/>
      <c r="AN24" s="53"/>
      <c r="AQ24" s="56"/>
      <c r="AR24" s="146"/>
      <c r="AS24" s="549">
        <f>+ROUND(AU16,1)+ROUND(AA28,1)</f>
        <v>0</v>
      </c>
      <c r="AT24" s="550"/>
      <c r="AU24" s="550"/>
      <c r="AV24" s="52" t="s">
        <v>13</v>
      </c>
      <c r="AW24" s="413"/>
    </row>
    <row r="25" spans="2:49" ht="27" customHeight="1" thickBot="1" x14ac:dyDescent="0.2">
      <c r="B25" s="614" t="s">
        <v>201</v>
      </c>
      <c r="C25" s="615"/>
      <c r="D25" s="603">
        <v>0</v>
      </c>
      <c r="E25" s="603"/>
      <c r="F25" s="603"/>
      <c r="G25" s="195" t="s">
        <v>198</v>
      </c>
      <c r="H25" s="581">
        <f>+P12+AH9</f>
        <v>0</v>
      </c>
      <c r="I25" s="582"/>
      <c r="J25" s="195" t="s">
        <v>198</v>
      </c>
      <c r="K25" s="56"/>
      <c r="L25" s="53"/>
      <c r="P25" s="53"/>
      <c r="Q25" s="53"/>
      <c r="R25" s="53"/>
      <c r="S25" s="53"/>
      <c r="T25" s="53"/>
      <c r="U25" s="53"/>
      <c r="V25" s="53"/>
      <c r="AE25" s="150"/>
      <c r="AH25" s="53"/>
      <c r="AI25" s="56"/>
      <c r="AJ25" s="53"/>
      <c r="AK25" s="53"/>
      <c r="AL25" s="187"/>
      <c r="AM25" s="187"/>
      <c r="AN25" s="187"/>
      <c r="AQ25" s="268"/>
      <c r="AR25" s="128"/>
      <c r="AW25" s="413"/>
    </row>
    <row r="26" spans="2:49" ht="27" customHeight="1" thickTop="1" thickBot="1" x14ac:dyDescent="0.2">
      <c r="B26" s="614" t="s">
        <v>202</v>
      </c>
      <c r="C26" s="615"/>
      <c r="D26" s="603">
        <v>0</v>
      </c>
      <c r="E26" s="603"/>
      <c r="F26" s="603"/>
      <c r="G26" s="195" t="s">
        <v>198</v>
      </c>
      <c r="H26" s="581">
        <f>+P21</f>
        <v>0</v>
      </c>
      <c r="I26" s="582"/>
      <c r="J26" s="195" t="s">
        <v>198</v>
      </c>
      <c r="K26" s="56"/>
      <c r="L26" s="144"/>
      <c r="M26" s="554" t="s">
        <v>35</v>
      </c>
      <c r="N26" s="48"/>
      <c r="O26" s="48"/>
      <c r="P26" s="247" t="s">
        <v>180</v>
      </c>
      <c r="Q26" s="557" t="s">
        <v>181</v>
      </c>
      <c r="R26" s="557"/>
      <c r="S26" s="557"/>
      <c r="T26" s="558"/>
      <c r="U26" s="48"/>
      <c r="V26" s="48"/>
      <c r="W26" s="48"/>
      <c r="X26" s="48"/>
      <c r="Y26" s="48"/>
      <c r="Z26" s="48"/>
      <c r="AA26" s="48"/>
      <c r="AB26" s="48"/>
      <c r="AC26" s="48"/>
      <c r="AD26" s="48"/>
      <c r="AE26" s="48"/>
      <c r="AF26" s="48"/>
      <c r="AG26" s="48"/>
      <c r="AH26" s="48"/>
      <c r="AI26" s="61"/>
      <c r="AJ26" s="48"/>
      <c r="AK26" s="49"/>
      <c r="AL26" s="136" t="s">
        <v>187</v>
      </c>
      <c r="AM26" s="531" t="s">
        <v>282</v>
      </c>
      <c r="AN26" s="531"/>
      <c r="AO26" s="531"/>
      <c r="AP26" s="532"/>
      <c r="AQ26" s="270"/>
      <c r="AR26" s="271"/>
      <c r="AS26" s="136" t="s">
        <v>192</v>
      </c>
      <c r="AT26" s="531" t="s">
        <v>430</v>
      </c>
      <c r="AU26" s="531"/>
      <c r="AV26" s="532"/>
      <c r="AW26" s="413"/>
    </row>
    <row r="27" spans="2:49" ht="27" customHeight="1" thickBot="1" x14ac:dyDescent="0.2">
      <c r="B27" s="614" t="s">
        <v>223</v>
      </c>
      <c r="C27" s="615"/>
      <c r="D27" s="603">
        <v>0</v>
      </c>
      <c r="E27" s="603"/>
      <c r="F27" s="603"/>
      <c r="G27" s="195" t="s">
        <v>198</v>
      </c>
      <c r="H27" s="581">
        <f>+Y21</f>
        <v>0</v>
      </c>
      <c r="I27" s="582"/>
      <c r="J27" s="195" t="s">
        <v>198</v>
      </c>
      <c r="M27" s="555"/>
      <c r="P27" s="585">
        <f>+R30+ROUND(R33,1)</f>
        <v>0</v>
      </c>
      <c r="Q27" s="586"/>
      <c r="R27" s="586"/>
      <c r="S27" s="586"/>
      <c r="T27" s="44" t="s">
        <v>38</v>
      </c>
      <c r="U27" s="64"/>
      <c r="V27" s="64"/>
      <c r="Y27" s="62" t="s">
        <v>39</v>
      </c>
      <c r="Z27" s="65"/>
      <c r="AH27" s="53"/>
      <c r="AI27" s="53"/>
      <c r="AJ27" s="53"/>
      <c r="AK27" s="53"/>
      <c r="AL27" s="549">
        <f>+AH18+P27</f>
        <v>0</v>
      </c>
      <c r="AM27" s="550"/>
      <c r="AN27" s="550"/>
      <c r="AO27" s="550"/>
      <c r="AP27" s="52" t="s">
        <v>13</v>
      </c>
      <c r="AQ27" s="268"/>
      <c r="AR27" s="128"/>
      <c r="AS27" s="535"/>
      <c r="AT27" s="536"/>
      <c r="AU27" s="536"/>
      <c r="AV27" s="52" t="s">
        <v>13</v>
      </c>
      <c r="AW27" s="413"/>
    </row>
    <row r="28" spans="2:49" ht="27" customHeight="1" thickTop="1" thickBot="1" x14ac:dyDescent="0.2">
      <c r="B28" s="631" t="s">
        <v>332</v>
      </c>
      <c r="C28" s="632"/>
      <c r="D28" s="603">
        <v>0</v>
      </c>
      <c r="E28" s="603"/>
      <c r="F28" s="603"/>
      <c r="G28" s="195" t="s">
        <v>198</v>
      </c>
      <c r="H28" s="581">
        <f>+P15+AH12</f>
        <v>0</v>
      </c>
      <c r="I28" s="582"/>
      <c r="J28" s="195" t="s">
        <v>198</v>
      </c>
      <c r="M28" s="555"/>
      <c r="P28" s="56"/>
      <c r="U28" s="53"/>
      <c r="V28" s="53"/>
      <c r="Y28" s="587" t="s">
        <v>175</v>
      </c>
      <c r="Z28" s="588"/>
      <c r="AA28" s="543"/>
      <c r="AB28" s="544"/>
      <c r="AC28" s="544"/>
      <c r="AD28" s="544"/>
      <c r="AE28" s="544"/>
      <c r="AF28" s="44" t="s">
        <v>13</v>
      </c>
      <c r="AH28" s="53"/>
      <c r="AI28" s="53"/>
      <c r="AN28" s="267"/>
      <c r="AQ28" s="268"/>
      <c r="AR28" s="128"/>
      <c r="AS28" s="410" t="str">
        <f>+IF(AS27=0,"",IF(AL27&lt;(AS24+AS27+AS31),"エラー !：⑩の内数である（⑫+⑬＋⑭）の量が⑩を超えています",""))</f>
        <v/>
      </c>
      <c r="AT28" s="408"/>
      <c r="AU28" s="408"/>
      <c r="AV28" s="408"/>
      <c r="AW28" s="413"/>
    </row>
    <row r="29" spans="2:49" ht="27" customHeight="1" thickTop="1" thickBot="1" x14ac:dyDescent="0.2">
      <c r="B29" s="614" t="s">
        <v>224</v>
      </c>
      <c r="C29" s="615"/>
      <c r="D29" s="603">
        <v>0</v>
      </c>
      <c r="E29" s="603"/>
      <c r="F29" s="603"/>
      <c r="G29" s="195" t="s">
        <v>198</v>
      </c>
      <c r="H29" s="581">
        <f>+AL27</f>
        <v>0</v>
      </c>
      <c r="I29" s="582"/>
      <c r="J29" s="195" t="s">
        <v>198</v>
      </c>
      <c r="M29" s="555"/>
      <c r="P29" s="56"/>
      <c r="Q29" s="144"/>
      <c r="R29" s="51" t="s">
        <v>183</v>
      </c>
      <c r="S29" s="557" t="s">
        <v>33</v>
      </c>
      <c r="T29" s="571"/>
      <c r="U29" s="571"/>
      <c r="V29" s="572"/>
      <c r="W29" s="48"/>
      <c r="X29" s="66"/>
      <c r="Y29" s="587" t="s">
        <v>258</v>
      </c>
      <c r="Z29" s="588"/>
      <c r="AA29" s="543"/>
      <c r="AB29" s="544"/>
      <c r="AC29" s="544"/>
      <c r="AD29" s="544"/>
      <c r="AE29" s="544"/>
      <c r="AF29" s="44" t="s">
        <v>13</v>
      </c>
      <c r="AH29" s="53"/>
      <c r="AI29" s="53"/>
      <c r="AJ29" s="53"/>
      <c r="AK29" s="53"/>
      <c r="AL29" s="136" t="s">
        <v>188</v>
      </c>
      <c r="AM29" s="531" t="s">
        <v>189</v>
      </c>
      <c r="AN29" s="531"/>
      <c r="AO29" s="531"/>
      <c r="AP29" s="532"/>
      <c r="AQ29" s="269"/>
      <c r="AR29" s="272"/>
      <c r="AS29" s="579" t="s">
        <v>193</v>
      </c>
      <c r="AT29" s="575" t="s">
        <v>431</v>
      </c>
      <c r="AU29" s="575"/>
      <c r="AV29" s="576"/>
      <c r="AW29" s="413"/>
    </row>
    <row r="30" spans="2:49" ht="27" customHeight="1" thickBot="1" x14ac:dyDescent="0.2">
      <c r="B30" s="614" t="s">
        <v>225</v>
      </c>
      <c r="C30" s="615"/>
      <c r="D30" s="603">
        <v>0</v>
      </c>
      <c r="E30" s="603"/>
      <c r="F30" s="603"/>
      <c r="G30" s="195" t="s">
        <v>198</v>
      </c>
      <c r="H30" s="581">
        <f>+AL30</f>
        <v>0</v>
      </c>
      <c r="I30" s="582"/>
      <c r="J30" s="195" t="s">
        <v>198</v>
      </c>
      <c r="M30" s="555"/>
      <c r="P30" s="56"/>
      <c r="R30" s="585">
        <f>+ROUND(AA28,1)+ROUND(AA29,1)+ROUND(AA30,1)</f>
        <v>0</v>
      </c>
      <c r="S30" s="586"/>
      <c r="T30" s="586"/>
      <c r="U30" s="586"/>
      <c r="V30" s="44" t="s">
        <v>16</v>
      </c>
      <c r="Y30" s="587" t="s">
        <v>186</v>
      </c>
      <c r="Z30" s="588"/>
      <c r="AA30" s="543"/>
      <c r="AB30" s="544"/>
      <c r="AC30" s="544"/>
      <c r="AD30" s="544"/>
      <c r="AE30" s="544"/>
      <c r="AF30" s="44" t="s">
        <v>13</v>
      </c>
      <c r="AL30" s="535"/>
      <c r="AM30" s="536"/>
      <c r="AN30" s="536"/>
      <c r="AO30" s="536"/>
      <c r="AP30" s="52" t="s">
        <v>13</v>
      </c>
      <c r="AS30" s="580"/>
      <c r="AT30" s="577"/>
      <c r="AU30" s="577"/>
      <c r="AV30" s="578"/>
      <c r="AW30" s="413"/>
    </row>
    <row r="31" spans="2:49" ht="27" customHeight="1" thickTop="1" thickBot="1" x14ac:dyDescent="0.2">
      <c r="B31" s="614" t="s">
        <v>226</v>
      </c>
      <c r="C31" s="615"/>
      <c r="D31" s="603">
        <v>0</v>
      </c>
      <c r="E31" s="603"/>
      <c r="F31" s="603"/>
      <c r="G31" s="195" t="s">
        <v>198</v>
      </c>
      <c r="H31" s="581">
        <f>+AS24</f>
        <v>0</v>
      </c>
      <c r="I31" s="582"/>
      <c r="J31" s="195" t="s">
        <v>198</v>
      </c>
      <c r="M31" s="555"/>
      <c r="P31" s="56"/>
      <c r="Y31"/>
      <c r="Z31"/>
      <c r="AA31" s="67" t="s">
        <v>90</v>
      </c>
      <c r="AK31" s="128"/>
      <c r="AL31" s="530" t="str">
        <f>+IF(AL30=0,"",IF(AL27&lt;AL30,"エラー !：⑩の内数である⑪の量が⑩を超えています",""))</f>
        <v/>
      </c>
      <c r="AM31" s="530"/>
      <c r="AN31" s="530"/>
      <c r="AO31" s="530"/>
      <c r="AP31" s="530"/>
      <c r="AQ31" s="530"/>
      <c r="AR31" s="41"/>
      <c r="AS31" s="573"/>
      <c r="AT31" s="574"/>
      <c r="AU31" s="574"/>
      <c r="AV31" s="163" t="s">
        <v>13</v>
      </c>
      <c r="AW31" s="413"/>
    </row>
    <row r="32" spans="2:49" ht="27" customHeight="1" thickTop="1" thickBot="1" x14ac:dyDescent="0.2">
      <c r="B32" s="614" t="s">
        <v>428</v>
      </c>
      <c r="C32" s="615"/>
      <c r="D32" s="603">
        <v>0</v>
      </c>
      <c r="E32" s="603"/>
      <c r="F32" s="603"/>
      <c r="G32" s="195" t="s">
        <v>198</v>
      </c>
      <c r="H32" s="581">
        <f>+AS27</f>
        <v>0</v>
      </c>
      <c r="I32" s="582"/>
      <c r="J32" s="195" t="s">
        <v>198</v>
      </c>
      <c r="M32" s="555"/>
      <c r="P32" s="56"/>
      <c r="Q32" s="144"/>
      <c r="R32" s="51" t="s">
        <v>185</v>
      </c>
      <c r="S32" s="557" t="s">
        <v>37</v>
      </c>
      <c r="T32" s="571"/>
      <c r="U32" s="571"/>
      <c r="V32" s="572"/>
      <c r="W32" s="53"/>
      <c r="X32" s="53"/>
      <c r="Y32"/>
      <c r="Z32"/>
      <c r="AA32" s="621" t="s">
        <v>330</v>
      </c>
      <c r="AB32" s="622"/>
      <c r="AC32" s="622"/>
      <c r="AD32" s="622"/>
      <c r="AE32" s="622"/>
      <c r="AF32" s="622" t="s">
        <v>194</v>
      </c>
      <c r="AG32" s="622"/>
      <c r="AH32" s="622"/>
      <c r="AI32" s="622"/>
      <c r="AJ32" s="622"/>
      <c r="AK32" s="622"/>
      <c r="AL32" s="622" t="s">
        <v>195</v>
      </c>
      <c r="AM32" s="622"/>
      <c r="AN32" s="622"/>
      <c r="AO32" s="627"/>
      <c r="AP32" s="189"/>
      <c r="AS32" s="411" t="str">
        <f>+IF(AS31=0,"",IF(AL27&lt;(AS24+AS27+AS31),"エラー !：⑩の内数である（⑫+⑬＋⑭）の量が⑩を超えています",""))</f>
        <v/>
      </c>
      <c r="AT32" s="409"/>
      <c r="AU32" s="409"/>
      <c r="AV32" s="409"/>
      <c r="AW32" s="413"/>
    </row>
    <row r="33" spans="2:62" ht="27" customHeight="1" thickBot="1" x14ac:dyDescent="0.2">
      <c r="B33" s="618" t="s">
        <v>429</v>
      </c>
      <c r="C33" s="619"/>
      <c r="D33" s="569">
        <v>0</v>
      </c>
      <c r="E33" s="570"/>
      <c r="F33" s="570"/>
      <c r="G33" s="196" t="s">
        <v>198</v>
      </c>
      <c r="H33" s="583">
        <f>+AS31</f>
        <v>0</v>
      </c>
      <c r="I33" s="584"/>
      <c r="J33" s="196" t="s">
        <v>198</v>
      </c>
      <c r="M33" s="556"/>
      <c r="R33" s="543"/>
      <c r="S33" s="544"/>
      <c r="T33" s="544"/>
      <c r="U33" s="544"/>
      <c r="V33" s="44" t="s">
        <v>38</v>
      </c>
      <c r="W33" s="53"/>
      <c r="X33" s="53"/>
      <c r="Y33"/>
      <c r="Z33"/>
      <c r="AA33" s="623"/>
      <c r="AB33" s="624"/>
      <c r="AC33" s="624"/>
      <c r="AD33" s="624"/>
      <c r="AE33" s="624"/>
      <c r="AF33" s="624"/>
      <c r="AG33" s="624"/>
      <c r="AH33" s="624"/>
      <c r="AI33" s="624"/>
      <c r="AJ33" s="624"/>
      <c r="AK33" s="624"/>
      <c r="AL33" s="624"/>
      <c r="AM33" s="624"/>
      <c r="AN33" s="624"/>
      <c r="AO33" s="628"/>
      <c r="AP33" s="189"/>
      <c r="AW33" s="413"/>
    </row>
    <row r="34" spans="2:62" ht="24" customHeight="1" x14ac:dyDescent="0.15">
      <c r="C34" s="259" t="str">
        <f>+IF(D30=0,"",IF(D29&lt;D30,"エラー !：上の表は、⑩の内数である⑪の量が⑩を超えています",""))</f>
        <v/>
      </c>
      <c r="AA34" s="625"/>
      <c r="AB34" s="626"/>
      <c r="AC34" s="626"/>
      <c r="AD34" s="626"/>
      <c r="AE34" s="626"/>
      <c r="AF34" s="626"/>
      <c r="AG34" s="626"/>
      <c r="AH34" s="626"/>
      <c r="AI34" s="626"/>
      <c r="AJ34" s="626"/>
      <c r="AK34" s="626"/>
      <c r="AL34" s="626"/>
      <c r="AM34" s="626"/>
      <c r="AN34" s="626"/>
      <c r="AO34" s="629"/>
      <c r="AP34" s="189"/>
      <c r="AW34" s="413"/>
    </row>
    <row r="35" spans="2:62" ht="15" customHeight="1" x14ac:dyDescent="0.15">
      <c r="C35" s="260" t="str">
        <f>+IF(D31=0,"",IF(D29&lt;D31,"エラー !：上の表は、⑩の内数である⑫の量が⑩を超えています",""))</f>
        <v/>
      </c>
      <c r="AF35" s="64"/>
      <c r="AG35" s="64"/>
      <c r="AH35" s="64"/>
      <c r="AI35" s="64"/>
      <c r="AJ35" s="64"/>
      <c r="AK35" s="64"/>
      <c r="AL35" s="53"/>
      <c r="AM35" s="53"/>
      <c r="AN35" s="53"/>
      <c r="AO35" s="53"/>
      <c r="AP35" s="53"/>
      <c r="AQ35" s="53"/>
      <c r="AR35" s="53"/>
    </row>
    <row r="36" spans="2:62" ht="15" customHeight="1" x14ac:dyDescent="0.15">
      <c r="C36" s="260" t="str">
        <f>+IF(D32=0,"",IF(D29&lt;D32,"エラー !：上の表は、⑩の内数である⑬の量が⑩を超えています",""))</f>
        <v/>
      </c>
      <c r="AF36" s="64"/>
      <c r="AG36" s="64"/>
      <c r="AH36" s="64"/>
      <c r="AI36" s="64"/>
      <c r="AJ36" s="64"/>
      <c r="AK36" s="64"/>
      <c r="AL36" s="64"/>
      <c r="AM36" s="152"/>
      <c r="AN36" s="152"/>
      <c r="AO36" s="128"/>
      <c r="AP36" s="53"/>
      <c r="AQ36" s="53"/>
      <c r="AR36" s="53"/>
      <c r="AS36" s="53"/>
      <c r="AT36" s="53"/>
      <c r="AU36" s="53"/>
      <c r="AV36" s="53"/>
      <c r="AW36" s="68"/>
      <c r="AY36" s="53"/>
      <c r="AZ36" s="53"/>
      <c r="BA36" s="53"/>
      <c r="BB36" s="53"/>
      <c r="BC36" s="53"/>
      <c r="BD36" s="53"/>
    </row>
    <row r="37" spans="2:62" ht="15" customHeight="1" x14ac:dyDescent="0.15">
      <c r="C37" s="260" t="str">
        <f>+IF(D33=0,"",IF(D29&lt;D33,"エラー !：上の表は、⑩の内数である⑭の量が⑩を超えています",""))</f>
        <v/>
      </c>
      <c r="J37" s="68"/>
      <c r="K37" s="68"/>
      <c r="R37" s="68"/>
      <c r="S37" s="68"/>
      <c r="T37" s="68"/>
      <c r="AF37" s="53"/>
      <c r="AG37" s="53"/>
      <c r="AH37" s="53"/>
      <c r="AI37" s="53"/>
      <c r="AJ37" s="53"/>
      <c r="AK37" s="53"/>
      <c r="AL37" s="64"/>
      <c r="AM37" s="128"/>
      <c r="AN37" s="128"/>
      <c r="AO37" s="128"/>
      <c r="AP37" s="53"/>
      <c r="AQ37" s="53"/>
      <c r="AR37" s="53"/>
      <c r="AS37" s="53"/>
      <c r="AT37" s="53"/>
      <c r="AU37" s="64"/>
      <c r="AV37" s="64"/>
      <c r="AW37" s="68"/>
      <c r="AY37" s="53"/>
      <c r="AZ37" s="53"/>
      <c r="BA37" s="53"/>
      <c r="BB37" s="53"/>
      <c r="BC37" s="53"/>
      <c r="BD37" s="53"/>
    </row>
    <row r="38" spans="2:62" ht="13.5" x14ac:dyDescent="0.15">
      <c r="H38" s="279"/>
      <c r="J38" s="68"/>
      <c r="K38" s="68"/>
      <c r="R38" s="68"/>
      <c r="S38" s="68"/>
      <c r="T38" s="68"/>
      <c r="AF38" s="53"/>
      <c r="AG38" s="53"/>
      <c r="AH38" s="53"/>
      <c r="AI38" s="53"/>
      <c r="AJ38" s="53"/>
      <c r="AK38" s="53"/>
      <c r="AL38" s="64"/>
      <c r="AM38" s="128"/>
      <c r="AN38" s="128"/>
      <c r="AO38" s="128"/>
      <c r="AP38" s="53"/>
      <c r="AQ38" s="53"/>
      <c r="AR38" s="53"/>
      <c r="AS38" s="128"/>
      <c r="AT38" s="152"/>
      <c r="AU38" s="64"/>
      <c r="AV38" s="64"/>
      <c r="AW38" s="68"/>
      <c r="AY38" s="53"/>
      <c r="AZ38" s="53"/>
      <c r="BA38" s="53"/>
      <c r="BB38" s="53"/>
      <c r="BC38" s="53"/>
      <c r="BD38" s="53"/>
    </row>
    <row r="39" spans="2:62" ht="13.5" x14ac:dyDescent="0.15">
      <c r="H39" s="279"/>
      <c r="J39" s="68"/>
      <c r="K39" s="68"/>
      <c r="R39" s="68"/>
      <c r="S39" s="68"/>
      <c r="T39" s="68"/>
      <c r="AF39" s="53"/>
      <c r="AG39" s="53"/>
      <c r="AH39" s="53"/>
      <c r="AI39" s="53"/>
      <c r="AJ39" s="53"/>
      <c r="AK39" s="53"/>
      <c r="AL39" s="64"/>
      <c r="AM39" s="128"/>
      <c r="AN39" s="128"/>
      <c r="AO39" s="128"/>
      <c r="AP39" s="53"/>
      <c r="AQ39" s="53"/>
      <c r="AR39" s="53"/>
      <c r="AS39" s="128"/>
      <c r="AT39" s="64"/>
      <c r="AU39" s="64"/>
      <c r="AV39" s="64"/>
      <c r="AW39" s="68"/>
      <c r="AY39" s="53"/>
      <c r="AZ39" s="53"/>
      <c r="BA39" s="53"/>
      <c r="BB39" s="53"/>
      <c r="BC39" s="53"/>
      <c r="BD39" s="53"/>
    </row>
    <row r="40" spans="2:62" ht="13.5" x14ac:dyDescent="0.15">
      <c r="H40" s="279"/>
      <c r="J40" s="68"/>
      <c r="K40" s="68"/>
      <c r="R40" s="68"/>
      <c r="S40" s="68"/>
      <c r="T40" s="68"/>
      <c r="AF40" s="53"/>
      <c r="AG40" s="53"/>
      <c r="AH40" s="53"/>
      <c r="AI40" s="53"/>
      <c r="AJ40" s="53"/>
      <c r="AK40" s="53"/>
      <c r="AL40" s="64"/>
      <c r="AM40" s="128"/>
      <c r="AN40" s="128"/>
      <c r="AO40" s="128"/>
      <c r="AP40" s="53"/>
      <c r="AQ40" s="53"/>
      <c r="AR40" s="53"/>
      <c r="AS40" s="128"/>
      <c r="AT40" s="64"/>
      <c r="AU40" s="64"/>
      <c r="AV40" s="64"/>
      <c r="AW40" s="68"/>
      <c r="AY40" s="53"/>
      <c r="AZ40" s="53"/>
      <c r="BA40" s="53"/>
      <c r="BB40" s="53"/>
      <c r="BC40" s="53"/>
      <c r="BD40" s="53"/>
    </row>
    <row r="41" spans="2:62" ht="13.5" x14ac:dyDescent="0.15">
      <c r="H41" s="279"/>
      <c r="J41" s="68"/>
      <c r="K41" s="68"/>
      <c r="R41" s="68"/>
      <c r="S41" s="68"/>
      <c r="T41" s="68"/>
      <c r="AF41" s="53"/>
      <c r="AG41" s="53"/>
      <c r="AH41" s="53"/>
      <c r="AI41" s="53"/>
      <c r="AJ41" s="53"/>
      <c r="AK41" s="53"/>
      <c r="AL41" s="53"/>
      <c r="AM41" s="53"/>
      <c r="AN41" s="53"/>
      <c r="AO41" s="53"/>
      <c r="AP41" s="53"/>
      <c r="AQ41" s="53"/>
      <c r="AR41" s="53"/>
      <c r="AS41" s="128"/>
      <c r="AT41" s="64"/>
      <c r="AU41" s="64"/>
      <c r="AV41" s="64"/>
      <c r="AW41" s="68"/>
      <c r="AY41" s="53"/>
      <c r="AZ41" s="53"/>
      <c r="BA41" s="53"/>
      <c r="BB41" s="53"/>
      <c r="BC41" s="53"/>
      <c r="BD41" s="53"/>
    </row>
    <row r="42" spans="2:62" ht="13.5" x14ac:dyDescent="0.15">
      <c r="H42" s="279"/>
      <c r="I42" s="68"/>
      <c r="J42" s="68"/>
      <c r="K42" s="68"/>
      <c r="R42" s="68"/>
      <c r="S42" s="68"/>
      <c r="T42" s="68"/>
      <c r="AQ42" s="53"/>
      <c r="AR42" s="53"/>
      <c r="AS42" s="128"/>
      <c r="AT42" s="64"/>
      <c r="AY42" s="53"/>
      <c r="AZ42" s="53"/>
      <c r="BA42" s="53"/>
      <c r="BB42" s="53"/>
      <c r="BC42" s="53"/>
      <c r="BD42" s="53"/>
    </row>
    <row r="43" spans="2:62" x14ac:dyDescent="0.15">
      <c r="H43" s="279"/>
      <c r="I43" s="68"/>
      <c r="J43" s="68"/>
      <c r="K43" s="68"/>
      <c r="R43" s="68"/>
      <c r="S43" s="68"/>
      <c r="T43" s="68"/>
      <c r="AW43" s="68"/>
      <c r="AY43" s="53"/>
      <c r="AZ43" s="53"/>
      <c r="BA43" s="53"/>
      <c r="BB43" s="53"/>
      <c r="BC43" s="53"/>
      <c r="BD43" s="53"/>
    </row>
    <row r="44" spans="2:62" x14ac:dyDescent="0.15">
      <c r="H44" s="279"/>
      <c r="I44" s="68"/>
      <c r="J44" s="68"/>
      <c r="K44" s="68"/>
      <c r="R44" s="68"/>
      <c r="S44" s="68"/>
      <c r="T44" s="68"/>
      <c r="AW44" s="68"/>
    </row>
    <row r="45" spans="2:62" x14ac:dyDescent="0.15">
      <c r="H45" s="279"/>
      <c r="I45" s="68"/>
      <c r="J45" s="68"/>
      <c r="K45" s="68"/>
      <c r="R45" s="68"/>
      <c r="S45" s="68"/>
      <c r="T45" s="68"/>
    </row>
    <row r="46" spans="2:62" x14ac:dyDescent="0.15">
      <c r="H46" s="279"/>
      <c r="I46" s="68"/>
      <c r="J46" s="68"/>
      <c r="K46" s="68"/>
      <c r="R46" s="68"/>
      <c r="S46" s="68"/>
      <c r="T46" s="68"/>
    </row>
    <row r="47" spans="2:62" ht="13.5" x14ac:dyDescent="0.15">
      <c r="H47" s="279"/>
      <c r="I47" s="68"/>
      <c r="J47" s="68"/>
      <c r="K47" s="68"/>
      <c r="R47" s="68"/>
      <c r="S47" s="68"/>
      <c r="T47" s="68"/>
      <c r="BH47" s="69"/>
      <c r="BI47" s="69"/>
      <c r="BJ47" s="67"/>
    </row>
    <row r="48" spans="2:62" x14ac:dyDescent="0.15">
      <c r="I48" s="68"/>
      <c r="J48" s="68"/>
      <c r="K48" s="68"/>
      <c r="R48" s="68"/>
      <c r="S48" s="68"/>
      <c r="T48" s="68"/>
      <c r="BH48" s="67"/>
    </row>
    <row r="49" spans="7:62" x14ac:dyDescent="0.15">
      <c r="G49" s="68"/>
      <c r="H49" s="68"/>
      <c r="I49" s="68"/>
      <c r="J49" s="68"/>
      <c r="K49" s="68"/>
      <c r="R49" s="68"/>
      <c r="S49" s="68"/>
      <c r="T49" s="68"/>
      <c r="BE49" s="67"/>
      <c r="BF49" s="67"/>
      <c r="BG49" s="67"/>
      <c r="BH49" s="67"/>
    </row>
    <row r="50" spans="7:62" x14ac:dyDescent="0.15">
      <c r="G50" s="68"/>
      <c r="H50" s="68"/>
      <c r="I50" s="68"/>
      <c r="J50" s="68"/>
      <c r="K50" s="68"/>
      <c r="R50" s="68"/>
      <c r="S50" s="68"/>
      <c r="T50" s="68"/>
      <c r="BE50" s="67"/>
      <c r="BF50" s="67"/>
      <c r="BG50" s="67"/>
      <c r="BH50" s="67"/>
    </row>
    <row r="51" spans="7:62" x14ac:dyDescent="0.15">
      <c r="G51" s="68"/>
      <c r="H51" s="68"/>
      <c r="I51" s="68"/>
      <c r="J51" s="68"/>
      <c r="K51" s="68"/>
      <c r="R51" s="68"/>
      <c r="S51" s="68"/>
      <c r="T51" s="68"/>
      <c r="BE51" s="67"/>
      <c r="BF51" s="67"/>
      <c r="BG51" s="67"/>
      <c r="BH51" s="67"/>
    </row>
    <row r="52" spans="7:62" x14ac:dyDescent="0.15">
      <c r="G52" s="68"/>
      <c r="H52" s="68"/>
      <c r="I52" s="68"/>
      <c r="J52" s="68"/>
      <c r="K52" s="68"/>
      <c r="R52" s="68"/>
      <c r="S52" s="68"/>
      <c r="T52" s="68"/>
      <c r="BE52" s="67"/>
      <c r="BF52" s="67"/>
      <c r="BG52" s="67"/>
      <c r="BH52" s="67"/>
    </row>
    <row r="53" spans="7:62" x14ac:dyDescent="0.15">
      <c r="G53" s="68"/>
      <c r="H53" s="68"/>
      <c r="I53" s="68"/>
      <c r="J53" s="68"/>
      <c r="K53" s="68"/>
      <c r="R53" s="68"/>
      <c r="S53" s="68"/>
      <c r="T53" s="68"/>
      <c r="BE53" s="67"/>
      <c r="BG53" s="67"/>
      <c r="BH53" s="67"/>
      <c r="BI53" s="67"/>
      <c r="BJ53" s="67"/>
    </row>
    <row r="54" spans="7:62" x14ac:dyDescent="0.15">
      <c r="G54" s="68"/>
      <c r="H54" s="68"/>
      <c r="I54" s="68"/>
      <c r="J54" s="68"/>
      <c r="K54" s="68"/>
      <c r="R54" s="68"/>
      <c r="S54" s="68"/>
      <c r="T54" s="68"/>
      <c r="BD54" s="67"/>
      <c r="BE54" s="70"/>
      <c r="BG54" s="67"/>
      <c r="BH54" s="67"/>
      <c r="BI54" s="67"/>
      <c r="BJ54" s="67"/>
    </row>
    <row r="55" spans="7:62" x14ac:dyDescent="0.15">
      <c r="G55" s="68"/>
      <c r="H55" s="68"/>
      <c r="I55" s="68"/>
      <c r="J55" s="68"/>
      <c r="K55" s="68"/>
      <c r="R55" s="68"/>
      <c r="S55" s="68"/>
      <c r="T55" s="68"/>
      <c r="BD55" s="67"/>
      <c r="BE55" s="70"/>
      <c r="BG55" s="67"/>
      <c r="BH55" s="67"/>
      <c r="BI55" s="67"/>
      <c r="BJ55" s="67"/>
    </row>
    <row r="56" spans="7:62" x14ac:dyDescent="0.15">
      <c r="G56" s="68"/>
      <c r="H56" s="68"/>
      <c r="I56" s="68"/>
      <c r="J56" s="68"/>
      <c r="K56" s="68"/>
      <c r="R56" s="68"/>
      <c r="S56" s="68"/>
      <c r="T56" s="68"/>
      <c r="BD56" s="67"/>
      <c r="BE56" s="70"/>
      <c r="BG56" s="67"/>
      <c r="BH56" s="67"/>
      <c r="BI56" s="67"/>
      <c r="BJ56" s="67"/>
    </row>
    <row r="57" spans="7:62" x14ac:dyDescent="0.15">
      <c r="G57" s="68"/>
      <c r="H57" s="68"/>
      <c r="I57" s="68"/>
      <c r="BD57" s="67"/>
      <c r="BE57" s="70"/>
      <c r="BG57" s="67"/>
      <c r="BH57" s="67"/>
      <c r="BI57" s="67"/>
      <c r="BJ57" s="67"/>
    </row>
    <row r="58" spans="7:62" ht="12.75" x14ac:dyDescent="0.15">
      <c r="G58" s="68"/>
      <c r="H58" s="68"/>
      <c r="I58" s="68"/>
      <c r="L58" s="68"/>
      <c r="M58" s="71"/>
      <c r="N58" s="68"/>
      <c r="O58" s="68"/>
      <c r="BD58" s="67"/>
      <c r="BE58" s="70"/>
      <c r="BG58" s="67"/>
      <c r="BH58" s="67"/>
      <c r="BI58" s="67"/>
      <c r="BJ58" s="67"/>
    </row>
    <row r="59" spans="7:62" x14ac:dyDescent="0.15">
      <c r="G59" s="68"/>
      <c r="H59" s="68"/>
      <c r="I59" s="68"/>
      <c r="BD59" s="67"/>
      <c r="BE59" s="70"/>
      <c r="BG59" s="67"/>
      <c r="BH59" s="67"/>
      <c r="BI59" s="67"/>
      <c r="BJ59" s="67"/>
    </row>
    <row r="60" spans="7:62" x14ac:dyDescent="0.15">
      <c r="G60" s="68"/>
      <c r="H60" s="68"/>
      <c r="I60" s="68"/>
      <c r="BD60" s="67"/>
      <c r="BE60" s="70"/>
      <c r="BG60" s="67"/>
      <c r="BH60" s="67"/>
      <c r="BI60" s="67"/>
      <c r="BJ60" s="67"/>
    </row>
    <row r="61" spans="7:62" x14ac:dyDescent="0.15">
      <c r="G61" s="68"/>
      <c r="H61" s="68"/>
      <c r="I61" s="68"/>
      <c r="BD61" s="67"/>
      <c r="BE61" s="70"/>
      <c r="BG61" s="67"/>
      <c r="BH61" s="67"/>
      <c r="BI61" s="67"/>
      <c r="BJ61" s="67"/>
    </row>
    <row r="62" spans="7:62" x14ac:dyDescent="0.15">
      <c r="BD62" s="67"/>
      <c r="BE62" s="70"/>
      <c r="BG62" s="67"/>
      <c r="BH62" s="67"/>
      <c r="BI62" s="67"/>
      <c r="BJ62" s="67"/>
    </row>
    <row r="63" spans="7:62" x14ac:dyDescent="0.15">
      <c r="BD63" s="67"/>
      <c r="BE63" s="70"/>
      <c r="BG63" s="67"/>
      <c r="BH63" s="67"/>
      <c r="BI63" s="67"/>
      <c r="BJ63" s="67"/>
    </row>
    <row r="64" spans="7:62" x14ac:dyDescent="0.15">
      <c r="BD64" s="67"/>
      <c r="BE64" s="70"/>
      <c r="BG64" s="67"/>
      <c r="BH64" s="67"/>
      <c r="BI64" s="67"/>
      <c r="BJ64" s="67"/>
    </row>
    <row r="65" spans="12:62" x14ac:dyDescent="0.15">
      <c r="BD65" s="67"/>
      <c r="BE65" s="70"/>
      <c r="BG65" s="67"/>
      <c r="BH65" s="67"/>
      <c r="BI65" s="67"/>
      <c r="BJ65" s="67"/>
    </row>
    <row r="66" spans="12:62" x14ac:dyDescent="0.15">
      <c r="BD66" s="67"/>
      <c r="BE66" s="70"/>
      <c r="BG66" s="67"/>
      <c r="BH66" s="67"/>
      <c r="BI66" s="67"/>
      <c r="BJ66" s="67"/>
    </row>
    <row r="67" spans="12:62" x14ac:dyDescent="0.15">
      <c r="BD67" s="67"/>
      <c r="BE67" s="70"/>
      <c r="BG67" s="67"/>
      <c r="BH67" s="67"/>
      <c r="BI67" s="67"/>
      <c r="BJ67" s="67"/>
    </row>
    <row r="69" spans="12:62" ht="12.75" x14ac:dyDescent="0.15">
      <c r="L69" s="68"/>
      <c r="M69" s="71"/>
      <c r="N69" s="68"/>
      <c r="O69" s="68"/>
    </row>
    <row r="70" spans="12:62" ht="12.75" x14ac:dyDescent="0.15">
      <c r="L70" s="68"/>
      <c r="M70" s="71"/>
      <c r="N70" s="68"/>
      <c r="O70" s="68"/>
    </row>
    <row r="71" spans="12:62" ht="12.75" x14ac:dyDescent="0.15">
      <c r="L71" s="68"/>
      <c r="M71" s="71"/>
      <c r="N71" s="68"/>
      <c r="O71" s="68"/>
    </row>
    <row r="72" spans="12:62" ht="12.75" x14ac:dyDescent="0.15">
      <c r="L72" s="68"/>
      <c r="M72" s="71"/>
      <c r="N72" s="68"/>
      <c r="O72" s="68"/>
    </row>
    <row r="73" spans="12:62" ht="12.75" x14ac:dyDescent="0.15">
      <c r="L73" s="68"/>
      <c r="M73" s="71"/>
      <c r="N73" s="68"/>
      <c r="O73" s="68"/>
    </row>
    <row r="74" spans="12:62" ht="12.75" x14ac:dyDescent="0.15">
      <c r="L74" s="68"/>
      <c r="M74" s="71"/>
      <c r="N74" s="68"/>
      <c r="O74" s="68"/>
    </row>
    <row r="75" spans="12:62" ht="12.75" x14ac:dyDescent="0.15">
      <c r="L75" s="68"/>
      <c r="M75" s="71"/>
      <c r="N75" s="68"/>
      <c r="O75" s="68"/>
    </row>
    <row r="76" spans="12:62" ht="12.75" x14ac:dyDescent="0.15">
      <c r="L76" s="68"/>
      <c r="M76" s="71"/>
      <c r="N76" s="68"/>
      <c r="O76" s="68"/>
    </row>
  </sheetData>
  <sheetProtection algorithmName="SHA-512" hashValue="Bl1PYSBQW/TNpvwwkZFo6biDxKqcMrPbBxgRCRp58LE15MZb3Saho5sDB2meO7K9yKcYM2naoGXlGcqdDIY1KQ==" saltValue="LGQT937x7Ih4m4zAU005Tg==" spinCount="100000" sheet="1" objects="1" scenarios="1"/>
  <mergeCells count="113">
    <mergeCell ref="AW19:AW20"/>
    <mergeCell ref="B2:H3"/>
    <mergeCell ref="AF5:AU5"/>
    <mergeCell ref="B21:J22"/>
    <mergeCell ref="H23:J23"/>
    <mergeCell ref="F12:H12"/>
    <mergeCell ref="F15:H15"/>
    <mergeCell ref="M11:M24"/>
    <mergeCell ref="D24:F24"/>
    <mergeCell ref="B7:C7"/>
    <mergeCell ref="C8:K8"/>
    <mergeCell ref="D7:I7"/>
    <mergeCell ref="G14:I14"/>
    <mergeCell ref="F9:I9"/>
    <mergeCell ref="G11:I11"/>
    <mergeCell ref="D23:G23"/>
    <mergeCell ref="P15:S15"/>
    <mergeCell ref="P16:AB16"/>
    <mergeCell ref="Z20:AB20"/>
    <mergeCell ref="P18:S18"/>
    <mergeCell ref="AE17:AE21"/>
    <mergeCell ref="Z17:AB17"/>
    <mergeCell ref="Y18:AA18"/>
    <mergeCell ref="AH18:AK18"/>
    <mergeCell ref="AI17:AL17"/>
    <mergeCell ref="D27:F27"/>
    <mergeCell ref="D28:F28"/>
    <mergeCell ref="D31:F31"/>
    <mergeCell ref="H32:I32"/>
    <mergeCell ref="H24:I24"/>
    <mergeCell ref="H25:I25"/>
    <mergeCell ref="H26:I26"/>
    <mergeCell ref="H27:I27"/>
    <mergeCell ref="H30:I30"/>
    <mergeCell ref="H31:I31"/>
    <mergeCell ref="D32:F32"/>
    <mergeCell ref="H28:I28"/>
    <mergeCell ref="H29:I29"/>
    <mergeCell ref="AF32:AK34"/>
    <mergeCell ref="Q23:T23"/>
    <mergeCell ref="P27:S27"/>
    <mergeCell ref="AL30:AO30"/>
    <mergeCell ref="AA32:AE34"/>
    <mergeCell ref="AL32:AO34"/>
    <mergeCell ref="R30:U30"/>
    <mergeCell ref="R33:U33"/>
    <mergeCell ref="S32:V32"/>
    <mergeCell ref="Y30:Z30"/>
    <mergeCell ref="Y21:AA21"/>
    <mergeCell ref="D29:F29"/>
    <mergeCell ref="H33:I33"/>
    <mergeCell ref="D30:F30"/>
    <mergeCell ref="M26:M33"/>
    <mergeCell ref="B31:C31"/>
    <mergeCell ref="B32:C32"/>
    <mergeCell ref="D33:F33"/>
    <mergeCell ref="P24:S24"/>
    <mergeCell ref="U17:X17"/>
    <mergeCell ref="B33:C33"/>
    <mergeCell ref="B23:C23"/>
    <mergeCell ref="B24:C24"/>
    <mergeCell ref="B26:C26"/>
    <mergeCell ref="B27:C27"/>
    <mergeCell ref="B29:C29"/>
    <mergeCell ref="B25:C25"/>
    <mergeCell ref="B30:C30"/>
    <mergeCell ref="AT23:AV23"/>
    <mergeCell ref="U23:X23"/>
    <mergeCell ref="AA29:AE29"/>
    <mergeCell ref="AM29:AP29"/>
    <mergeCell ref="Y29:Z29"/>
    <mergeCell ref="Y28:Z28"/>
    <mergeCell ref="S29:V29"/>
    <mergeCell ref="AL27:AO27"/>
    <mergeCell ref="B28:C28"/>
    <mergeCell ref="D25:F25"/>
    <mergeCell ref="D26:F26"/>
    <mergeCell ref="Q26:T26"/>
    <mergeCell ref="AM26:AP26"/>
    <mergeCell ref="AA28:AE28"/>
    <mergeCell ref="AS4:AT4"/>
    <mergeCell ref="Q11:T11"/>
    <mergeCell ref="Z5:AD5"/>
    <mergeCell ref="AB3:AD3"/>
    <mergeCell ref="AI8:AN8"/>
    <mergeCell ref="AP3:AR4"/>
    <mergeCell ref="AS3:AT3"/>
    <mergeCell ref="AI11:AN11"/>
    <mergeCell ref="S7:V7"/>
    <mergeCell ref="AS31:AU31"/>
    <mergeCell ref="AT29:AV30"/>
    <mergeCell ref="AS29:AS30"/>
    <mergeCell ref="AL31:AQ31"/>
    <mergeCell ref="AS27:AU27"/>
    <mergeCell ref="AO17:AP17"/>
    <mergeCell ref="Q14:T14"/>
    <mergeCell ref="P22:V22"/>
    <mergeCell ref="Q20:T20"/>
    <mergeCell ref="P21:S21"/>
    <mergeCell ref="Q17:T17"/>
    <mergeCell ref="AI14:AN14"/>
    <mergeCell ref="AE9:AE14"/>
    <mergeCell ref="AH9:AM9"/>
    <mergeCell ref="P12:S12"/>
    <mergeCell ref="AH15:AM15"/>
    <mergeCell ref="AA30:AE30"/>
    <mergeCell ref="AS17:AT17"/>
    <mergeCell ref="AO20:AP20"/>
    <mergeCell ref="AT26:AV26"/>
    <mergeCell ref="AH12:AM12"/>
    <mergeCell ref="AS16:AT16"/>
    <mergeCell ref="AS18:AT18"/>
    <mergeCell ref="AS24:AU24"/>
  </mergeCells>
  <phoneticPr fontId="3"/>
  <dataValidations count="4">
    <dataValidation type="custom" allowBlank="1" showInputMessage="1" showErrorMessage="1" error="入力は少数第1位までにして下さい。" sqref="W7:X7 AU13:AU14">
      <formula1>W7=ROUND(W7,1)</formula1>
    </dataValidation>
    <dataValidation type="custom" allowBlank="1" showInputMessage="1" showErrorMessage="1" sqref="H24:H33">
      <formula1>H24=ROUND(H24,1)</formula1>
    </dataValidation>
    <dataValidation type="custom" allowBlank="1" showInputMessage="1" showErrorMessage="1" error="入力は少数第1位までにしてください。" sqref="AS31:AU31 F15:H15 P12:S12 P15:S15 P18:S18 P21:S21 P24:S24 AH9:AM9 AH12:AM12 AH15:AM15 AU16:AU18 AO21 AA28:AE30 AS27:AU27 AL30:AO30 D24:F33">
      <formula1>D9=ROUND(D9,1)</formula1>
    </dataValidation>
    <dataValidation type="textLength" allowBlank="1" showInputMessage="1" showErrorMessage="1" errorTitle="要確認" error="「廃油」は、中間処理を経ずに「最終処分」はできません。" sqref="R33:U33">
      <formula1>0</formula1>
      <formula2>0</formula2>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pageSetUpPr fitToPage="1"/>
  </sheetPr>
  <dimension ref="B1:BJ76"/>
  <sheetViews>
    <sheetView showGridLines="0" zoomScaleNormal="100" workbookViewId="0"/>
  </sheetViews>
  <sheetFormatPr defaultColWidth="9" defaultRowHeight="12" x14ac:dyDescent="0.15"/>
  <cols>
    <col min="1" max="2" width="2.875" style="40" customWidth="1"/>
    <col min="3" max="3" width="18.375" style="40" customWidth="1"/>
    <col min="4" max="5" width="4.375" style="40" customWidth="1"/>
    <col min="6" max="6" width="3.75" style="40" customWidth="1"/>
    <col min="7" max="7" width="2.375" style="40" customWidth="1"/>
    <col min="8" max="8" width="10.375" style="40" customWidth="1"/>
    <col min="9" max="9" width="2.375" style="40" customWidth="1"/>
    <col min="10" max="11" width="2.5" style="40" customWidth="1"/>
    <col min="12" max="12" width="2.75" style="40" customWidth="1"/>
    <col min="13" max="13" width="2.875" style="40" customWidth="1"/>
    <col min="14" max="15" width="2.75" style="40" customWidth="1"/>
    <col min="16" max="16" width="3" style="40" customWidth="1"/>
    <col min="17" max="19" width="4.75" style="40" customWidth="1"/>
    <col min="20" max="22" width="2.875" style="40" customWidth="1"/>
    <col min="23" max="24" width="2.5" style="40" customWidth="1"/>
    <col min="25" max="25" width="2.875" style="40" customWidth="1"/>
    <col min="26" max="26" width="7.75" style="40" customWidth="1"/>
    <col min="27" max="27" width="4.75" style="40" customWidth="1"/>
    <col min="28" max="28" width="2" style="40" customWidth="1"/>
    <col min="29" max="30" width="2.375" style="40" customWidth="1"/>
    <col min="31" max="31" width="3.125" style="40" customWidth="1"/>
    <col min="32" max="33" width="2.375" style="40" customWidth="1"/>
    <col min="34" max="34" width="2.875" style="40" customWidth="1"/>
    <col min="35" max="35" width="7.75" style="40" customWidth="1"/>
    <col min="36" max="37" width="4.375" style="40" customWidth="1"/>
    <col min="38" max="38" width="3.375" style="40" customWidth="1"/>
    <col min="39" max="39" width="2.75" style="40" customWidth="1"/>
    <col min="40" max="40" width="2.875" style="40" customWidth="1"/>
    <col min="41" max="41" width="10.75" style="40" customWidth="1"/>
    <col min="42" max="42" width="2.875" style="40" customWidth="1"/>
    <col min="43" max="44" width="2.5" style="40" customWidth="1"/>
    <col min="45" max="45" width="2.75" style="40" customWidth="1"/>
    <col min="46" max="46" width="7.75" style="40" customWidth="1"/>
    <col min="47" max="47" width="11.75" style="40" customWidth="1"/>
    <col min="48" max="48" width="1.875" style="40" customWidth="1"/>
    <col min="49" max="49" width="5.375" style="40" customWidth="1"/>
    <col min="50" max="58" width="9" style="40"/>
    <col min="59" max="59" width="16.25" style="40" customWidth="1"/>
    <col min="60" max="16384" width="9" style="40"/>
  </cols>
  <sheetData>
    <row r="1" spans="2:49" ht="27" customHeight="1" x14ac:dyDescent="0.15">
      <c r="F1" s="39"/>
      <c r="S1" s="85" t="s">
        <v>94</v>
      </c>
      <c r="T1" s="85" t="s">
        <v>283</v>
      </c>
    </row>
    <row r="2" spans="2:49" ht="12" customHeight="1" thickBot="1" x14ac:dyDescent="0.2">
      <c r="B2" s="620" t="s">
        <v>273</v>
      </c>
      <c r="C2" s="620"/>
      <c r="D2" s="620"/>
      <c r="E2" s="620"/>
      <c r="F2" s="620"/>
      <c r="G2" s="620"/>
      <c r="H2" s="620"/>
      <c r="I2" s="127"/>
      <c r="J2" s="127"/>
      <c r="K2" s="127"/>
      <c r="L2" s="127"/>
      <c r="M2" s="127"/>
      <c r="N2" s="127"/>
      <c r="O2" s="127"/>
      <c r="P2" s="127"/>
      <c r="Q2" s="127"/>
      <c r="R2" s="127"/>
      <c r="S2" s="127"/>
      <c r="T2" s="127"/>
      <c r="U2" s="127"/>
      <c r="V2" s="127"/>
      <c r="W2" s="127"/>
      <c r="X2" s="127"/>
      <c r="Y2" s="107"/>
      <c r="Z2" s="41"/>
      <c r="AA2" s="41"/>
      <c r="AB2" s="41"/>
      <c r="AC2" s="41"/>
      <c r="AD2" s="41"/>
      <c r="AE2" s="41"/>
      <c r="AF2" s="41"/>
      <c r="AG2" s="41"/>
      <c r="AH2" s="41"/>
      <c r="AI2" s="41"/>
      <c r="AJ2" s="41"/>
      <c r="AK2" s="41"/>
      <c r="AL2" s="41"/>
      <c r="AM2" s="41"/>
      <c r="AN2" s="41"/>
      <c r="AO2" s="41"/>
      <c r="AP2" s="41"/>
      <c r="AQ2" s="41"/>
      <c r="AR2" s="41"/>
      <c r="AS2" s="41"/>
      <c r="AT2" s="41"/>
      <c r="AU2" s="119"/>
      <c r="AV2" s="117"/>
      <c r="AW2" s="413"/>
    </row>
    <row r="3" spans="2:49" ht="13.15" customHeight="1" x14ac:dyDescent="0.15">
      <c r="B3" s="620"/>
      <c r="C3" s="620"/>
      <c r="D3" s="620"/>
      <c r="E3" s="620"/>
      <c r="F3" s="620"/>
      <c r="G3" s="620"/>
      <c r="H3" s="620"/>
      <c r="I3" s="127"/>
      <c r="J3" s="127"/>
      <c r="K3" s="127"/>
      <c r="L3" s="127"/>
      <c r="M3" s="127"/>
      <c r="N3" s="127"/>
      <c r="O3" s="127"/>
      <c r="P3" s="127"/>
      <c r="Q3" s="127"/>
      <c r="R3" s="127"/>
      <c r="S3" s="127"/>
      <c r="T3" s="127"/>
      <c r="U3" s="127"/>
      <c r="V3" s="127"/>
      <c r="W3" s="127"/>
      <c r="X3" s="127"/>
      <c r="Y3" s="107"/>
      <c r="Z3" s="42"/>
      <c r="AA3" s="42"/>
      <c r="AB3" s="589"/>
      <c r="AC3" s="589"/>
      <c r="AD3" s="589"/>
      <c r="AE3" s="90"/>
      <c r="AF3" s="108"/>
      <c r="AG3" s="108"/>
      <c r="AH3" s="108"/>
      <c r="AI3" s="108"/>
      <c r="AJ3" s="108"/>
      <c r="AK3" s="108"/>
      <c r="AL3" s="108"/>
      <c r="AM3" s="108"/>
      <c r="AN3" s="108"/>
      <c r="AO3" s="108"/>
      <c r="AP3" s="633" t="s">
        <v>328</v>
      </c>
      <c r="AQ3" s="592"/>
      <c r="AR3" s="593"/>
      <c r="AS3" s="597" t="s">
        <v>0</v>
      </c>
      <c r="AT3" s="598"/>
      <c r="AU3" s="118" t="s">
        <v>113</v>
      </c>
      <c r="AV3" s="108"/>
      <c r="AW3" s="413"/>
    </row>
    <row r="4" spans="2:49" ht="14.25" thickBot="1" x14ac:dyDescent="0.2">
      <c r="C4" s="107"/>
      <c r="F4" s="107"/>
      <c r="G4" s="107"/>
      <c r="H4" s="107"/>
      <c r="I4" s="107"/>
      <c r="J4" s="107"/>
      <c r="K4" s="107"/>
      <c r="L4" s="107"/>
      <c r="M4" s="107"/>
      <c r="N4" s="107"/>
      <c r="O4" s="107"/>
      <c r="P4" s="107"/>
      <c r="Q4" s="107"/>
      <c r="R4" s="107"/>
      <c r="S4" s="107"/>
      <c r="T4" s="107"/>
      <c r="U4" s="107"/>
      <c r="V4" s="107"/>
      <c r="W4" s="107"/>
      <c r="X4" s="107"/>
      <c r="Y4" s="107"/>
      <c r="Z4" s="42"/>
      <c r="AA4" s="42"/>
      <c r="AB4" s="109"/>
      <c r="AC4" s="109"/>
      <c r="AD4" s="109"/>
      <c r="AE4" s="90"/>
      <c r="AF4" s="108"/>
      <c r="AG4" s="108"/>
      <c r="AH4" s="108"/>
      <c r="AI4" s="108"/>
      <c r="AJ4" s="108"/>
      <c r="AK4" s="108"/>
      <c r="AL4" s="108"/>
      <c r="AM4" s="108"/>
      <c r="AN4" s="108"/>
      <c r="AO4" s="108"/>
      <c r="AP4" s="594"/>
      <c r="AQ4" s="595"/>
      <c r="AR4" s="596"/>
      <c r="AS4" s="599" t="str">
        <f>+表紙!N28</f>
        <v>○</v>
      </c>
      <c r="AT4" s="600"/>
      <c r="AU4" s="274" t="str">
        <f>+表紙!O28</f>
        <v>　</v>
      </c>
      <c r="AV4" s="108"/>
      <c r="AW4" s="413"/>
    </row>
    <row r="5" spans="2:49" ht="15" customHeight="1" x14ac:dyDescent="0.15">
      <c r="B5" s="154" t="s">
        <v>105</v>
      </c>
      <c r="C5" s="154"/>
      <c r="F5" s="154"/>
      <c r="G5" s="106"/>
      <c r="H5" s="106"/>
      <c r="I5" s="106"/>
      <c r="J5" s="106"/>
      <c r="K5" s="106"/>
      <c r="L5" s="106"/>
      <c r="M5" s="42"/>
      <c r="N5" s="42"/>
      <c r="O5" s="42"/>
      <c r="P5" s="42"/>
      <c r="Q5" s="42"/>
      <c r="R5" s="42"/>
      <c r="S5" s="42"/>
      <c r="T5" s="42"/>
      <c r="U5" s="42"/>
      <c r="V5" s="42"/>
      <c r="W5" s="42"/>
      <c r="X5" s="42"/>
      <c r="Y5" s="42"/>
      <c r="Z5" s="634" t="s">
        <v>101</v>
      </c>
      <c r="AA5" s="634"/>
      <c r="AB5" s="635"/>
      <c r="AC5" s="635"/>
      <c r="AD5" s="635"/>
      <c r="AE5" s="90" t="s">
        <v>106</v>
      </c>
      <c r="AF5" s="630" t="str">
        <f>+表紙!F47</f>
        <v>風越建設株式会社</v>
      </c>
      <c r="AG5" s="630"/>
      <c r="AH5" s="630"/>
      <c r="AI5" s="630"/>
      <c r="AJ5" s="630"/>
      <c r="AK5" s="630"/>
      <c r="AL5" s="630"/>
      <c r="AM5" s="630"/>
      <c r="AN5" s="630"/>
      <c r="AO5" s="630"/>
      <c r="AP5" s="630"/>
      <c r="AQ5" s="630"/>
      <c r="AR5" s="630"/>
      <c r="AS5" s="630"/>
      <c r="AT5" s="630"/>
      <c r="AU5" s="630"/>
      <c r="AV5" s="243"/>
      <c r="AW5" s="413"/>
    </row>
    <row r="6" spans="2:49" ht="24.75" customHeight="1" thickBot="1" x14ac:dyDescent="0.2">
      <c r="B6" s="302" t="s">
        <v>443</v>
      </c>
      <c r="C6" s="134"/>
      <c r="F6" s="134"/>
      <c r="G6" s="134"/>
      <c r="H6" s="134"/>
      <c r="I6" s="134"/>
      <c r="J6" s="134"/>
      <c r="K6" s="134"/>
      <c r="L6" s="134"/>
      <c r="M6" s="134"/>
      <c r="N6" s="134"/>
      <c r="O6" s="134"/>
      <c r="P6" s="134"/>
      <c r="Q6" s="134"/>
      <c r="R6" s="134"/>
      <c r="S6" s="134"/>
      <c r="T6" s="134"/>
      <c r="U6" s="134"/>
      <c r="V6" s="134"/>
      <c r="W6" s="134"/>
      <c r="X6" s="134"/>
      <c r="Y6" s="134"/>
      <c r="AC6" s="42"/>
      <c r="AD6" s="42"/>
      <c r="AE6" s="42"/>
      <c r="AF6" s="42"/>
      <c r="AG6" s="42"/>
      <c r="AH6" s="42"/>
      <c r="AI6" s="42"/>
      <c r="AJ6" s="42"/>
      <c r="AK6" s="42"/>
      <c r="AL6" s="42"/>
      <c r="AM6" s="42"/>
      <c r="AN6" s="42"/>
      <c r="AO6" s="42"/>
      <c r="AP6" s="42"/>
      <c r="AQ6" s="42"/>
      <c r="AR6" s="42"/>
      <c r="AS6" s="42"/>
      <c r="AT6" s="42"/>
      <c r="AU6" s="42"/>
      <c r="AV6" s="42"/>
      <c r="AW6" s="413"/>
    </row>
    <row r="7" spans="2:49" ht="28.15" customHeight="1" thickBot="1" x14ac:dyDescent="0.2">
      <c r="B7" s="537" t="s">
        <v>89</v>
      </c>
      <c r="C7" s="538"/>
      <c r="D7" s="611" t="s">
        <v>205</v>
      </c>
      <c r="E7" s="612"/>
      <c r="F7" s="612"/>
      <c r="G7" s="612"/>
      <c r="H7" s="612"/>
      <c r="I7" s="613"/>
      <c r="J7" s="143"/>
      <c r="K7" s="53"/>
      <c r="L7" s="156"/>
      <c r="M7" s="156"/>
      <c r="N7" s="156"/>
      <c r="O7" s="156"/>
      <c r="P7" s="156"/>
      <c r="Q7" s="156"/>
      <c r="R7" s="156"/>
      <c r="S7" s="533"/>
      <c r="T7" s="534"/>
      <c r="U7" s="534"/>
      <c r="V7" s="534"/>
      <c r="W7" s="278"/>
      <c r="X7" s="278"/>
      <c r="Y7" s="135"/>
      <c r="AB7"/>
      <c r="AC7"/>
      <c r="AD7"/>
      <c r="AE7"/>
      <c r="AF7" s="93"/>
      <c r="AG7" s="93"/>
      <c r="AH7" s="93"/>
      <c r="AI7" s="93"/>
      <c r="AJ7" s="93"/>
      <c r="AK7" s="93"/>
      <c r="AL7" s="93"/>
      <c r="AM7" s="93"/>
      <c r="AN7" s="93"/>
      <c r="AO7" s="53"/>
      <c r="AP7" s="53"/>
      <c r="AQ7" s="53"/>
      <c r="AR7" s="53"/>
      <c r="AS7"/>
      <c r="AT7"/>
      <c r="AU7"/>
      <c r="AV7"/>
      <c r="AW7" s="413"/>
    </row>
    <row r="8" spans="2:49" ht="28.15" customHeight="1" thickTop="1" thickBot="1" x14ac:dyDescent="0.2">
      <c r="B8" s="43" t="s">
        <v>103</v>
      </c>
      <c r="C8" s="548" t="s">
        <v>111</v>
      </c>
      <c r="D8" s="548"/>
      <c r="E8" s="548"/>
      <c r="F8" s="548"/>
      <c r="G8" s="548"/>
      <c r="H8" s="548"/>
      <c r="I8" s="548"/>
      <c r="J8" s="548"/>
      <c r="K8" s="548"/>
      <c r="L8" s="148"/>
      <c r="M8" s="148"/>
      <c r="N8" s="148"/>
      <c r="O8" s="148"/>
      <c r="P8" s="148"/>
      <c r="Q8" s="148"/>
      <c r="R8" s="148"/>
      <c r="S8" s="148"/>
      <c r="T8" s="148"/>
      <c r="U8" s="148"/>
      <c r="V8" s="148"/>
      <c r="W8" s="130"/>
      <c r="X8" s="130"/>
      <c r="Y8" s="130"/>
      <c r="Z8" s="93"/>
      <c r="AA8" s="93"/>
      <c r="AB8" s="93"/>
      <c r="AC8" s="93"/>
      <c r="AD8" s="93"/>
      <c r="AE8" s="93"/>
      <c r="AF8" s="53"/>
      <c r="AG8" s="49"/>
      <c r="AH8" s="45" t="s">
        <v>29</v>
      </c>
      <c r="AI8" s="531" t="s">
        <v>337</v>
      </c>
      <c r="AJ8" s="531"/>
      <c r="AK8" s="531"/>
      <c r="AL8" s="531"/>
      <c r="AM8" s="531"/>
      <c r="AN8" s="532"/>
      <c r="AO8" s="53"/>
      <c r="AP8" s="53"/>
      <c r="AQ8" s="53"/>
      <c r="AR8" s="53"/>
      <c r="AS8"/>
      <c r="AT8"/>
      <c r="AU8"/>
      <c r="AV8"/>
      <c r="AW8" s="413"/>
    </row>
    <row r="9" spans="2:49" ht="24.75" customHeight="1" thickTop="1" thickBot="1" x14ac:dyDescent="0.2">
      <c r="B9" s="188" t="s">
        <v>257</v>
      </c>
      <c r="F9" s="545" t="s">
        <v>196</v>
      </c>
      <c r="G9" s="546"/>
      <c r="H9" s="546"/>
      <c r="I9" s="547"/>
      <c r="J9" s="148"/>
      <c r="K9" s="148"/>
      <c r="L9" s="148"/>
      <c r="M9" s="148"/>
      <c r="N9" s="148"/>
      <c r="O9" s="148"/>
      <c r="P9" s="148"/>
      <c r="Q9" s="148"/>
      <c r="R9" s="148"/>
      <c r="S9" s="148"/>
      <c r="T9" s="148"/>
      <c r="U9" s="148"/>
      <c r="V9" s="148"/>
      <c r="W9" s="130"/>
      <c r="X9" s="130"/>
      <c r="Y9" s="130"/>
      <c r="Z9" s="93"/>
      <c r="AA9" s="93"/>
      <c r="AB9" s="93"/>
      <c r="AC9" s="93"/>
      <c r="AD9" s="93"/>
      <c r="AE9" s="564" t="s">
        <v>20</v>
      </c>
      <c r="AF9" s="56"/>
      <c r="AH9" s="535"/>
      <c r="AI9" s="536"/>
      <c r="AJ9" s="536"/>
      <c r="AK9" s="536"/>
      <c r="AL9" s="536"/>
      <c r="AM9" s="536"/>
      <c r="AN9" s="52" t="s">
        <v>13</v>
      </c>
      <c r="AO9" s="53"/>
      <c r="AP9" s="53"/>
      <c r="AQ9" s="53"/>
      <c r="AR9" s="53"/>
      <c r="AS9"/>
      <c r="AT9"/>
      <c r="AU9"/>
      <c r="AV9"/>
      <c r="AW9" s="413"/>
    </row>
    <row r="10" spans="2:49" ht="24.75" customHeight="1" thickTop="1" thickBot="1" x14ac:dyDescent="0.2">
      <c r="F10" s="94"/>
      <c r="G10" s="129"/>
      <c r="H10" s="129"/>
      <c r="I10" s="129"/>
      <c r="J10" s="129"/>
      <c r="K10" s="129"/>
      <c r="L10" s="129"/>
      <c r="M10" s="129"/>
      <c r="N10" s="129"/>
      <c r="O10" s="129"/>
      <c r="P10" s="129"/>
      <c r="Q10" s="129"/>
      <c r="R10" s="129"/>
      <c r="S10" s="129"/>
      <c r="T10" s="129"/>
      <c r="U10" s="129"/>
      <c r="V10" s="129"/>
      <c r="W10" s="130"/>
      <c r="X10" s="130"/>
      <c r="Y10" s="130"/>
      <c r="Z10" s="93"/>
      <c r="AA10" s="93"/>
      <c r="AB10" s="93"/>
      <c r="AD10" s="53"/>
      <c r="AE10" s="565"/>
      <c r="AF10" s="56"/>
      <c r="AN10" s="53"/>
      <c r="AO10" s="53"/>
      <c r="AP10" s="53"/>
      <c r="AQ10" s="53"/>
      <c r="AR10" s="53"/>
      <c r="AS10"/>
      <c r="AT10"/>
      <c r="AU10"/>
      <c r="AV10"/>
      <c r="AW10" s="413"/>
    </row>
    <row r="11" spans="2:49" ht="27" customHeight="1" thickTop="1" thickBot="1" x14ac:dyDescent="0.2">
      <c r="C11" s="164" t="s">
        <v>197</v>
      </c>
      <c r="F11" s="45" t="s">
        <v>17</v>
      </c>
      <c r="G11" s="531" t="s">
        <v>331</v>
      </c>
      <c r="H11" s="531"/>
      <c r="I11" s="532"/>
      <c r="J11" s="46"/>
      <c r="K11" s="47"/>
      <c r="L11" s="48"/>
      <c r="M11" s="554" t="s">
        <v>18</v>
      </c>
      <c r="N11" s="48"/>
      <c r="O11" s="49"/>
      <c r="P11" s="45" t="s">
        <v>19</v>
      </c>
      <c r="Q11" s="551" t="s">
        <v>274</v>
      </c>
      <c r="R11" s="551"/>
      <c r="S11" s="551"/>
      <c r="T11" s="552"/>
      <c r="U11" s="190"/>
      <c r="V11" s="64"/>
      <c r="W11" s="53"/>
      <c r="X11" s="53"/>
      <c r="Y11"/>
      <c r="Z11"/>
      <c r="AA11"/>
      <c r="AB11"/>
      <c r="AC11" s="53"/>
      <c r="AD11" s="61"/>
      <c r="AE11" s="565"/>
      <c r="AF11" s="145"/>
      <c r="AG11" s="49"/>
      <c r="AH11" s="45" t="s">
        <v>36</v>
      </c>
      <c r="AI11" s="531" t="s">
        <v>280</v>
      </c>
      <c r="AJ11" s="531"/>
      <c r="AK11" s="531"/>
      <c r="AL11" s="531"/>
      <c r="AM11" s="531"/>
      <c r="AN11" s="532"/>
      <c r="AO11" s="53"/>
      <c r="AP11" s="53"/>
      <c r="AQ11" s="53"/>
      <c r="AR11" s="53"/>
      <c r="AS11"/>
      <c r="AT11"/>
      <c r="AU11"/>
      <c r="AV11"/>
      <c r="AW11" s="413"/>
    </row>
    <row r="12" spans="2:49" ht="24.75" customHeight="1" thickTop="1" thickBot="1" x14ac:dyDescent="0.2">
      <c r="F12" s="549">
        <f>+ROUND(P12,1)+ROUND(P15,1)+ROUND(P18,1)+ROUND(P24,1)+P27-ROUND(F15,1)</f>
        <v>0</v>
      </c>
      <c r="G12" s="550"/>
      <c r="H12" s="550"/>
      <c r="I12" s="52" t="s">
        <v>13</v>
      </c>
      <c r="J12" s="53"/>
      <c r="K12" s="54"/>
      <c r="L12" s="53"/>
      <c r="M12" s="555"/>
      <c r="N12" s="55"/>
      <c r="P12" s="535"/>
      <c r="Q12" s="553"/>
      <c r="R12" s="553"/>
      <c r="S12" s="553"/>
      <c r="T12" s="52" t="s">
        <v>13</v>
      </c>
      <c r="U12" s="53"/>
      <c r="V12" s="53"/>
      <c r="W12" s="53"/>
      <c r="X12" s="53"/>
      <c r="Y12"/>
      <c r="Z12"/>
      <c r="AA12"/>
      <c r="AB12"/>
      <c r="AC12" s="56"/>
      <c r="AE12" s="565"/>
      <c r="AG12" s="137"/>
      <c r="AH12" s="535"/>
      <c r="AI12" s="536"/>
      <c r="AJ12" s="536"/>
      <c r="AK12" s="536"/>
      <c r="AL12" s="536"/>
      <c r="AM12" s="536"/>
      <c r="AN12" s="52" t="s">
        <v>13</v>
      </c>
      <c r="AO12" s="53"/>
      <c r="AP12" s="53"/>
      <c r="AQ12" s="53"/>
      <c r="AR12" s="53"/>
      <c r="AS12"/>
      <c r="AT12"/>
      <c r="AU12"/>
      <c r="AV12"/>
      <c r="AW12" s="413"/>
    </row>
    <row r="13" spans="2:49" ht="24.75" customHeight="1" thickTop="1" thickBot="1" x14ac:dyDescent="0.2">
      <c r="J13" s="53"/>
      <c r="K13" s="57"/>
      <c r="L13" s="53"/>
      <c r="M13" s="555"/>
      <c r="N13" s="56"/>
      <c r="U13" s="53"/>
      <c r="V13" s="53"/>
      <c r="W13" s="53"/>
      <c r="X13" s="53"/>
      <c r="Y13"/>
      <c r="Z13"/>
      <c r="AA13"/>
      <c r="AB13"/>
      <c r="AC13" s="56"/>
      <c r="AE13" s="565"/>
      <c r="AG13" s="143"/>
      <c r="AH13" s="140"/>
      <c r="AI13" s="141"/>
      <c r="AJ13" s="141"/>
      <c r="AK13" s="141"/>
      <c r="AL13" s="141"/>
      <c r="AM13" s="142"/>
      <c r="AN13" s="142"/>
      <c r="AQ13" s="41"/>
      <c r="AR13" s="41"/>
      <c r="AS13" s="139"/>
      <c r="AT13" s="139"/>
      <c r="AU13" s="278"/>
      <c r="AV13" s="53"/>
      <c r="AW13" s="413"/>
    </row>
    <row r="14" spans="2:49" ht="27" customHeight="1" thickTop="1" thickBot="1" x14ac:dyDescent="0.2">
      <c r="F14" s="51" t="s">
        <v>427</v>
      </c>
      <c r="G14" s="557" t="s">
        <v>222</v>
      </c>
      <c r="H14" s="557"/>
      <c r="I14" s="558"/>
      <c r="J14" s="59"/>
      <c r="K14" s="60"/>
      <c r="L14" s="53"/>
      <c r="M14" s="555"/>
      <c r="N14" s="56"/>
      <c r="O14" s="48"/>
      <c r="P14" s="45" t="s">
        <v>24</v>
      </c>
      <c r="Q14" s="567" t="s">
        <v>275</v>
      </c>
      <c r="R14" s="567"/>
      <c r="S14" s="567"/>
      <c r="T14" s="568"/>
      <c r="U14" s="190"/>
      <c r="V14" s="64"/>
      <c r="W14" s="53"/>
      <c r="X14" s="53"/>
      <c r="Y14"/>
      <c r="Z14"/>
      <c r="AA14"/>
      <c r="AB14"/>
      <c r="AC14" s="56"/>
      <c r="AE14" s="566"/>
      <c r="AG14" s="144"/>
      <c r="AH14" s="51" t="s">
        <v>176</v>
      </c>
      <c r="AI14" s="606" t="s">
        <v>292</v>
      </c>
      <c r="AJ14" s="606"/>
      <c r="AK14" s="606"/>
      <c r="AL14" s="606"/>
      <c r="AM14" s="606"/>
      <c r="AN14" s="607"/>
      <c r="AO14"/>
      <c r="AS14" s="139"/>
      <c r="AT14" s="139"/>
      <c r="AU14" s="278"/>
      <c r="AV14" s="53"/>
      <c r="AW14" s="413"/>
    </row>
    <row r="15" spans="2:49" ht="24.75" customHeight="1" thickBot="1" x14ac:dyDescent="0.2">
      <c r="F15" s="602"/>
      <c r="G15" s="603"/>
      <c r="H15" s="603"/>
      <c r="I15" s="44" t="s">
        <v>13</v>
      </c>
      <c r="J15" s="53"/>
      <c r="K15" s="56"/>
      <c r="L15" s="53"/>
      <c r="M15" s="555"/>
      <c r="N15" s="56"/>
      <c r="P15" s="535"/>
      <c r="Q15" s="553"/>
      <c r="R15" s="553"/>
      <c r="S15" s="553"/>
      <c r="T15" s="52" t="s">
        <v>13</v>
      </c>
      <c r="U15" s="53"/>
      <c r="V15" s="53"/>
      <c r="W15" s="53"/>
      <c r="X15" s="53"/>
      <c r="Y15"/>
      <c r="Z15"/>
      <c r="AA15"/>
      <c r="AB15"/>
      <c r="AC15" s="56"/>
      <c r="AH15" s="543"/>
      <c r="AI15" s="544"/>
      <c r="AJ15" s="544"/>
      <c r="AK15" s="544"/>
      <c r="AL15" s="544"/>
      <c r="AM15" s="544"/>
      <c r="AN15" s="44" t="s">
        <v>13</v>
      </c>
      <c r="AO15"/>
      <c r="AS15" s="62" t="s">
        <v>30</v>
      </c>
      <c r="AT15" s="63"/>
      <c r="AW15" s="413"/>
    </row>
    <row r="16" spans="2:49" ht="24.75" customHeight="1" thickTop="1" thickBot="1" x14ac:dyDescent="0.2">
      <c r="K16" s="56"/>
      <c r="L16" s="53"/>
      <c r="M16" s="555"/>
      <c r="N16" s="56"/>
      <c r="P16" s="530" t="str">
        <f>+IF(Y18=0,"",IF(Y18-P18=Y18,"エラー！：⑥残さ物量があるのに、④自ら中間処理した量がゼロになっています",""))</f>
        <v/>
      </c>
      <c r="Q16" s="530"/>
      <c r="R16" s="530"/>
      <c r="S16" s="530"/>
      <c r="T16" s="530"/>
      <c r="U16" s="530"/>
      <c r="V16" s="530"/>
      <c r="W16" s="530"/>
      <c r="X16" s="530"/>
      <c r="Y16" s="530"/>
      <c r="Z16" s="530"/>
      <c r="AA16" s="530"/>
      <c r="AB16" s="530"/>
      <c r="AC16" s="56"/>
      <c r="AD16" s="53"/>
      <c r="AE16" s="186"/>
      <c r="AP16" s="50"/>
      <c r="AQ16" s="53"/>
      <c r="AS16" s="528" t="s">
        <v>175</v>
      </c>
      <c r="AT16" s="529"/>
      <c r="AU16" s="95"/>
      <c r="AV16" s="44" t="s">
        <v>13</v>
      </c>
      <c r="AW16" s="413"/>
    </row>
    <row r="17" spans="2:49" ht="27" customHeight="1" thickTop="1" thickBot="1" x14ac:dyDescent="0.2">
      <c r="K17" s="56"/>
      <c r="L17" s="53"/>
      <c r="M17" s="555"/>
      <c r="N17" s="56"/>
      <c r="O17" s="48"/>
      <c r="P17" s="45" t="s">
        <v>27</v>
      </c>
      <c r="Q17" s="531" t="s">
        <v>276</v>
      </c>
      <c r="R17" s="531"/>
      <c r="S17" s="531"/>
      <c r="T17" s="532"/>
      <c r="U17" s="541"/>
      <c r="V17" s="542"/>
      <c r="W17" s="542"/>
      <c r="X17" s="542"/>
      <c r="Y17" s="136" t="s">
        <v>21</v>
      </c>
      <c r="Z17" s="531" t="s">
        <v>279</v>
      </c>
      <c r="AA17" s="531"/>
      <c r="AB17" s="532"/>
      <c r="AC17" s="149"/>
      <c r="AD17" s="144"/>
      <c r="AE17" s="554" t="s">
        <v>28</v>
      </c>
      <c r="AF17" s="48"/>
      <c r="AG17" s="48"/>
      <c r="AH17" s="247" t="s">
        <v>178</v>
      </c>
      <c r="AI17" s="557" t="s">
        <v>281</v>
      </c>
      <c r="AJ17" s="557"/>
      <c r="AK17" s="557"/>
      <c r="AL17" s="558"/>
      <c r="AM17" s="48"/>
      <c r="AN17" s="255"/>
      <c r="AO17" s="610" t="s">
        <v>253</v>
      </c>
      <c r="AP17" s="558"/>
      <c r="AQ17" s="257"/>
      <c r="AS17" s="528" t="s">
        <v>259</v>
      </c>
      <c r="AT17" s="529"/>
      <c r="AU17" s="95"/>
      <c r="AV17" s="44" t="s">
        <v>34</v>
      </c>
      <c r="AW17" s="413"/>
    </row>
    <row r="18" spans="2:49" ht="24.75" customHeight="1" thickBot="1" x14ac:dyDescent="0.2">
      <c r="K18" s="56"/>
      <c r="L18" s="53"/>
      <c r="M18" s="555"/>
      <c r="N18" s="56"/>
      <c r="P18" s="535"/>
      <c r="Q18" s="553"/>
      <c r="R18" s="553"/>
      <c r="S18" s="553"/>
      <c r="T18" s="52" t="s">
        <v>13</v>
      </c>
      <c r="U18"/>
      <c r="V18" s="248"/>
      <c r="W18"/>
      <c r="X18" s="194"/>
      <c r="Y18" s="549">
        <f>+ROUND(AH9,1)+ROUND(AH12,1)+ROUND(AH15,1)+AH18</f>
        <v>0</v>
      </c>
      <c r="Z18" s="550"/>
      <c r="AA18" s="550"/>
      <c r="AB18" s="52" t="s">
        <v>4</v>
      </c>
      <c r="AC18" s="193"/>
      <c r="AD18" s="193"/>
      <c r="AE18" s="555"/>
      <c r="AH18" s="585">
        <f>+ROUND(AO18,1)+ROUND(AO21,1)</f>
        <v>0</v>
      </c>
      <c r="AI18" s="582"/>
      <c r="AJ18" s="582"/>
      <c r="AK18" s="582"/>
      <c r="AL18" s="44" t="s">
        <v>13</v>
      </c>
      <c r="AM18" s="55"/>
      <c r="AO18" s="273">
        <f>+ROUND(AU16,1)+ROUND(AU17,1)+ROUND(AU18,1)</f>
        <v>0</v>
      </c>
      <c r="AP18" s="44" t="s">
        <v>34</v>
      </c>
      <c r="AS18" s="528" t="s">
        <v>177</v>
      </c>
      <c r="AT18" s="529"/>
      <c r="AU18" s="95"/>
      <c r="AV18" s="44" t="s">
        <v>26</v>
      </c>
      <c r="AW18" s="413"/>
    </row>
    <row r="19" spans="2:49" ht="24.75" customHeight="1" thickTop="1" thickBot="1" x14ac:dyDescent="0.2">
      <c r="K19" s="56"/>
      <c r="L19" s="53"/>
      <c r="M19" s="555"/>
      <c r="N19" s="56"/>
      <c r="P19" s="131"/>
      <c r="Q19" s="266"/>
      <c r="R19" s="197"/>
      <c r="S19" s="131"/>
      <c r="T19" s="131"/>
      <c r="U19" s="133"/>
      <c r="V19" s="249"/>
      <c r="W19" s="133"/>
      <c r="X19" s="133"/>
      <c r="Y19" s="132"/>
      <c r="Z19" s="132"/>
      <c r="AA19" s="132"/>
      <c r="AB19" s="132"/>
      <c r="AC19" s="53"/>
      <c r="AD19" s="53"/>
      <c r="AE19" s="555"/>
      <c r="AH19" s="53"/>
      <c r="AI19" s="56"/>
      <c r="AJ19" s="53"/>
      <c r="AK19" s="53"/>
      <c r="AL19" s="53"/>
      <c r="AM19" s="56"/>
      <c r="AS19"/>
      <c r="AT19"/>
      <c r="AU19"/>
      <c r="AV19"/>
      <c r="AW19" s="636" t="s">
        <v>450</v>
      </c>
    </row>
    <row r="20" spans="2:49" ht="27" customHeight="1" thickTop="1" thickBot="1" x14ac:dyDescent="0.2">
      <c r="K20" s="56"/>
      <c r="L20" s="53"/>
      <c r="M20" s="555"/>
      <c r="N20" s="56"/>
      <c r="P20" s="45" t="s">
        <v>48</v>
      </c>
      <c r="Q20" s="531" t="s">
        <v>277</v>
      </c>
      <c r="R20" s="531"/>
      <c r="S20" s="531"/>
      <c r="T20" s="532"/>
      <c r="U20" s="131"/>
      <c r="V20" s="250"/>
      <c r="W20" s="253"/>
      <c r="X20" s="254"/>
      <c r="Y20" s="136" t="s">
        <v>25</v>
      </c>
      <c r="Z20" s="531" t="s">
        <v>278</v>
      </c>
      <c r="AA20" s="531"/>
      <c r="AB20" s="532"/>
      <c r="AC20" s="53"/>
      <c r="AD20" s="53"/>
      <c r="AE20" s="555"/>
      <c r="AG20" s="53"/>
      <c r="AH20" s="53"/>
      <c r="AI20" s="56"/>
      <c r="AJ20" s="53"/>
      <c r="AK20" s="53"/>
      <c r="AL20" s="147"/>
      <c r="AM20" s="56"/>
      <c r="AN20" s="256"/>
      <c r="AO20" s="610" t="s">
        <v>255</v>
      </c>
      <c r="AP20" s="558"/>
      <c r="AQ20" s="191"/>
      <c r="AR20" s="53"/>
      <c r="AS20" s="58"/>
      <c r="AT20" s="58"/>
      <c r="AW20" s="636"/>
    </row>
    <row r="21" spans="2:49" ht="25.15" customHeight="1" thickBot="1" x14ac:dyDescent="0.2">
      <c r="B21" s="604" t="s">
        <v>444</v>
      </c>
      <c r="C21" s="604"/>
      <c r="D21" s="604"/>
      <c r="E21" s="604"/>
      <c r="F21" s="604"/>
      <c r="G21" s="604"/>
      <c r="H21" s="604"/>
      <c r="I21" s="604"/>
      <c r="J21" s="604"/>
      <c r="K21" s="56"/>
      <c r="L21" s="53"/>
      <c r="M21" s="555"/>
      <c r="N21" s="56"/>
      <c r="P21" s="535"/>
      <c r="Q21" s="562"/>
      <c r="R21" s="562"/>
      <c r="S21" s="562"/>
      <c r="T21" s="52" t="s">
        <v>13</v>
      </c>
      <c r="U21" s="131"/>
      <c r="V21" s="131"/>
      <c r="W21" s="131"/>
      <c r="X21" s="131"/>
      <c r="Y21" s="549">
        <f>+P18-Y18</f>
        <v>0</v>
      </c>
      <c r="Z21" s="550"/>
      <c r="AA21" s="550"/>
      <c r="AB21" s="52" t="s">
        <v>4</v>
      </c>
      <c r="AC21" s="133"/>
      <c r="AD21" s="53"/>
      <c r="AE21" s="556"/>
      <c r="AG21" s="53"/>
      <c r="AH21" s="53"/>
      <c r="AI21" s="56"/>
      <c r="AJ21" s="53"/>
      <c r="AK21" s="53"/>
      <c r="AL21" s="53"/>
      <c r="AM21" s="53"/>
      <c r="AN21" s="147"/>
      <c r="AO21" s="95"/>
      <c r="AP21" s="44" t="s">
        <v>38</v>
      </c>
      <c r="AQ21" s="191"/>
      <c r="AR21" s="53"/>
      <c r="AS21"/>
      <c r="AT21"/>
      <c r="AU21"/>
      <c r="AV21"/>
      <c r="AW21" s="413"/>
    </row>
    <row r="22" spans="2:49" ht="25.5" customHeight="1" thickTop="1" thickBot="1" x14ac:dyDescent="0.2">
      <c r="B22" s="605"/>
      <c r="C22" s="605"/>
      <c r="D22" s="605"/>
      <c r="E22" s="605"/>
      <c r="F22" s="605"/>
      <c r="G22" s="605"/>
      <c r="H22" s="605"/>
      <c r="I22" s="605"/>
      <c r="J22" s="605"/>
      <c r="K22" s="56"/>
      <c r="L22" s="53"/>
      <c r="M22" s="555"/>
      <c r="N22" s="56"/>
      <c r="P22" s="559" t="str">
        <f>+IF(P21=0,"",IF(P18&lt;P21,"エラー !：④の内数である⑤の量が④を超えています",""))</f>
        <v/>
      </c>
      <c r="Q22" s="559"/>
      <c r="R22" s="559"/>
      <c r="S22" s="559"/>
      <c r="T22" s="559"/>
      <c r="U22" s="559"/>
      <c r="V22" s="559"/>
      <c r="W22" s="132"/>
      <c r="X22" s="132"/>
      <c r="Y22" s="132"/>
      <c r="Z22" s="132"/>
      <c r="AA22" s="132"/>
      <c r="AB22" s="132"/>
      <c r="AC22" s="53"/>
      <c r="AD22" s="53"/>
      <c r="AE22" s="186"/>
      <c r="AG22" s="53"/>
      <c r="AH22" s="53"/>
      <c r="AI22" s="56"/>
      <c r="AJ22" s="53"/>
      <c r="AK22" s="53"/>
      <c r="AL22" s="53"/>
      <c r="AM22" s="53"/>
      <c r="AN22" s="53"/>
      <c r="AW22" s="413"/>
    </row>
    <row r="23" spans="2:49" ht="27" customHeight="1" thickTop="1" thickBot="1" x14ac:dyDescent="0.2">
      <c r="B23" s="601" t="s">
        <v>199</v>
      </c>
      <c r="C23" s="540"/>
      <c r="D23" s="539" t="s">
        <v>445</v>
      </c>
      <c r="E23" s="539"/>
      <c r="F23" s="539"/>
      <c r="G23" s="540"/>
      <c r="H23" s="601" t="s">
        <v>446</v>
      </c>
      <c r="I23" s="539"/>
      <c r="J23" s="540"/>
      <c r="K23" s="56"/>
      <c r="L23" s="53"/>
      <c r="M23" s="555"/>
      <c r="N23" s="56"/>
      <c r="O23" s="48"/>
      <c r="P23" s="51" t="s">
        <v>88</v>
      </c>
      <c r="Q23" s="557" t="s">
        <v>32</v>
      </c>
      <c r="R23" s="557"/>
      <c r="S23" s="557"/>
      <c r="T23" s="558"/>
      <c r="U23" s="560"/>
      <c r="V23" s="561"/>
      <c r="W23" s="561"/>
      <c r="X23" s="561"/>
      <c r="AC23" s="53"/>
      <c r="AD23" s="53"/>
      <c r="AE23"/>
      <c r="AF23"/>
      <c r="AG23"/>
      <c r="AH23"/>
      <c r="AI23" s="258"/>
      <c r="AJ23"/>
      <c r="AK23" s="53"/>
      <c r="AL23" s="53"/>
      <c r="AM23" s="53"/>
      <c r="AN23" s="151"/>
      <c r="AP23" s="53"/>
      <c r="AR23" s="49"/>
      <c r="AS23" s="136" t="s">
        <v>190</v>
      </c>
      <c r="AT23" s="531" t="s">
        <v>191</v>
      </c>
      <c r="AU23" s="531"/>
      <c r="AV23" s="532"/>
      <c r="AW23" s="413"/>
    </row>
    <row r="24" spans="2:49" ht="27" customHeight="1" thickBot="1" x14ac:dyDescent="0.2">
      <c r="B24" s="614" t="s">
        <v>200</v>
      </c>
      <c r="C24" s="615"/>
      <c r="D24" s="603">
        <v>0</v>
      </c>
      <c r="E24" s="603"/>
      <c r="F24" s="603"/>
      <c r="G24" s="195" t="s">
        <v>198</v>
      </c>
      <c r="H24" s="581">
        <f>+F12</f>
        <v>0</v>
      </c>
      <c r="I24" s="582"/>
      <c r="J24" s="195" t="s">
        <v>198</v>
      </c>
      <c r="K24" s="56"/>
      <c r="L24" s="53"/>
      <c r="M24" s="556"/>
      <c r="P24" s="543"/>
      <c r="Q24" s="563"/>
      <c r="R24" s="563"/>
      <c r="S24" s="563"/>
      <c r="T24" s="44" t="s">
        <v>13</v>
      </c>
      <c r="U24"/>
      <c r="V24"/>
      <c r="W24"/>
      <c r="X24"/>
      <c r="AC24" s="53"/>
      <c r="AD24" s="53"/>
      <c r="AE24"/>
      <c r="AF24"/>
      <c r="AG24"/>
      <c r="AH24"/>
      <c r="AI24" s="258"/>
      <c r="AJ24"/>
      <c r="AK24" s="53"/>
      <c r="AL24" s="141"/>
      <c r="AM24" s="53"/>
      <c r="AN24" s="53"/>
      <c r="AQ24" s="56"/>
      <c r="AR24" s="146"/>
      <c r="AS24" s="549">
        <f>+ROUND(AU16,1)+ROUND(AA28,1)</f>
        <v>0</v>
      </c>
      <c r="AT24" s="550"/>
      <c r="AU24" s="550"/>
      <c r="AV24" s="52" t="s">
        <v>13</v>
      </c>
      <c r="AW24" s="413"/>
    </row>
    <row r="25" spans="2:49" ht="27" customHeight="1" thickBot="1" x14ac:dyDescent="0.2">
      <c r="B25" s="614" t="s">
        <v>201</v>
      </c>
      <c r="C25" s="615"/>
      <c r="D25" s="603">
        <v>0</v>
      </c>
      <c r="E25" s="603"/>
      <c r="F25" s="603"/>
      <c r="G25" s="195" t="s">
        <v>198</v>
      </c>
      <c r="H25" s="581">
        <f>+P12+AH9</f>
        <v>0</v>
      </c>
      <c r="I25" s="582"/>
      <c r="J25" s="195" t="s">
        <v>198</v>
      </c>
      <c r="K25" s="56"/>
      <c r="L25" s="53"/>
      <c r="P25" s="53"/>
      <c r="Q25" s="53"/>
      <c r="R25" s="53"/>
      <c r="S25" s="53"/>
      <c r="T25" s="53"/>
      <c r="U25" s="53"/>
      <c r="V25" s="53"/>
      <c r="AE25" s="150"/>
      <c r="AH25" s="53"/>
      <c r="AI25" s="56"/>
      <c r="AJ25" s="53"/>
      <c r="AK25" s="53"/>
      <c r="AL25" s="187"/>
      <c r="AM25" s="187"/>
      <c r="AN25" s="187"/>
      <c r="AQ25" s="268"/>
      <c r="AR25" s="128"/>
      <c r="AW25" s="413"/>
    </row>
    <row r="26" spans="2:49" ht="27" customHeight="1" thickTop="1" thickBot="1" x14ac:dyDescent="0.2">
      <c r="B26" s="614" t="s">
        <v>202</v>
      </c>
      <c r="C26" s="615"/>
      <c r="D26" s="603">
        <v>0</v>
      </c>
      <c r="E26" s="603"/>
      <c r="F26" s="603"/>
      <c r="G26" s="195" t="s">
        <v>198</v>
      </c>
      <c r="H26" s="581">
        <f>+P21</f>
        <v>0</v>
      </c>
      <c r="I26" s="582"/>
      <c r="J26" s="195" t="s">
        <v>198</v>
      </c>
      <c r="K26" s="56"/>
      <c r="L26" s="144"/>
      <c r="M26" s="554" t="s">
        <v>35</v>
      </c>
      <c r="N26" s="48"/>
      <c r="O26" s="48"/>
      <c r="P26" s="247" t="s">
        <v>180</v>
      </c>
      <c r="Q26" s="557" t="s">
        <v>181</v>
      </c>
      <c r="R26" s="557"/>
      <c r="S26" s="557"/>
      <c r="T26" s="558"/>
      <c r="U26" s="48"/>
      <c r="V26" s="48"/>
      <c r="W26" s="48"/>
      <c r="X26" s="48"/>
      <c r="Y26" s="48"/>
      <c r="Z26" s="48"/>
      <c r="AA26" s="48"/>
      <c r="AB26" s="48"/>
      <c r="AC26" s="48"/>
      <c r="AD26" s="48"/>
      <c r="AE26" s="48"/>
      <c r="AF26" s="48"/>
      <c r="AG26" s="48"/>
      <c r="AH26" s="48"/>
      <c r="AI26" s="61"/>
      <c r="AJ26" s="48"/>
      <c r="AK26" s="49"/>
      <c r="AL26" s="136" t="s">
        <v>187</v>
      </c>
      <c r="AM26" s="531" t="s">
        <v>282</v>
      </c>
      <c r="AN26" s="531"/>
      <c r="AO26" s="531"/>
      <c r="AP26" s="532"/>
      <c r="AQ26" s="270"/>
      <c r="AR26" s="271"/>
      <c r="AS26" s="136" t="s">
        <v>192</v>
      </c>
      <c r="AT26" s="531" t="s">
        <v>430</v>
      </c>
      <c r="AU26" s="531"/>
      <c r="AV26" s="532"/>
      <c r="AW26" s="413"/>
    </row>
    <row r="27" spans="2:49" ht="27" customHeight="1" thickBot="1" x14ac:dyDescent="0.2">
      <c r="B27" s="614" t="s">
        <v>223</v>
      </c>
      <c r="C27" s="615"/>
      <c r="D27" s="603">
        <v>0</v>
      </c>
      <c r="E27" s="603"/>
      <c r="F27" s="603"/>
      <c r="G27" s="195" t="s">
        <v>198</v>
      </c>
      <c r="H27" s="581">
        <f>+Y21</f>
        <v>0</v>
      </c>
      <c r="I27" s="582"/>
      <c r="J27" s="195" t="s">
        <v>198</v>
      </c>
      <c r="M27" s="555"/>
      <c r="P27" s="585">
        <f>+R30+ROUND(R33,1)</f>
        <v>0</v>
      </c>
      <c r="Q27" s="586"/>
      <c r="R27" s="586"/>
      <c r="S27" s="586"/>
      <c r="T27" s="44" t="s">
        <v>38</v>
      </c>
      <c r="U27" s="64"/>
      <c r="V27" s="64"/>
      <c r="Y27" s="62" t="s">
        <v>39</v>
      </c>
      <c r="Z27" s="65"/>
      <c r="AH27" s="53"/>
      <c r="AI27" s="53"/>
      <c r="AJ27" s="53"/>
      <c r="AK27" s="53"/>
      <c r="AL27" s="549">
        <f>+AH18+P27</f>
        <v>0</v>
      </c>
      <c r="AM27" s="550"/>
      <c r="AN27" s="550"/>
      <c r="AO27" s="550"/>
      <c r="AP27" s="52" t="s">
        <v>13</v>
      </c>
      <c r="AQ27" s="268"/>
      <c r="AR27" s="128"/>
      <c r="AS27" s="535"/>
      <c r="AT27" s="536"/>
      <c r="AU27" s="536"/>
      <c r="AV27" s="52" t="s">
        <v>13</v>
      </c>
      <c r="AW27" s="413"/>
    </row>
    <row r="28" spans="2:49" ht="27" customHeight="1" thickTop="1" thickBot="1" x14ac:dyDescent="0.2">
      <c r="B28" s="631" t="s">
        <v>332</v>
      </c>
      <c r="C28" s="632"/>
      <c r="D28" s="603">
        <v>0</v>
      </c>
      <c r="E28" s="603"/>
      <c r="F28" s="603"/>
      <c r="G28" s="195" t="s">
        <v>198</v>
      </c>
      <c r="H28" s="581">
        <f>+P15+AH12</f>
        <v>0</v>
      </c>
      <c r="I28" s="582"/>
      <c r="J28" s="195" t="s">
        <v>198</v>
      </c>
      <c r="M28" s="555"/>
      <c r="P28" s="56"/>
      <c r="U28" s="53"/>
      <c r="V28" s="53"/>
      <c r="Y28" s="587" t="s">
        <v>175</v>
      </c>
      <c r="Z28" s="588"/>
      <c r="AA28" s="543"/>
      <c r="AB28" s="544"/>
      <c r="AC28" s="544"/>
      <c r="AD28" s="544"/>
      <c r="AE28" s="544"/>
      <c r="AF28" s="44" t="s">
        <v>13</v>
      </c>
      <c r="AH28" s="53"/>
      <c r="AI28" s="53"/>
      <c r="AN28" s="267"/>
      <c r="AQ28" s="268"/>
      <c r="AR28" s="128"/>
      <c r="AS28" s="410" t="str">
        <f>+IF(AS27=0,"",IF(AL27&lt;(AS24+AS27+AS31),"エラー !：⑩の内数である（⑫+⑬＋⑭）の量が⑩を超えています",""))</f>
        <v/>
      </c>
      <c r="AT28" s="408"/>
      <c r="AU28" s="408"/>
      <c r="AV28" s="408"/>
      <c r="AW28" s="413"/>
    </row>
    <row r="29" spans="2:49" ht="27" customHeight="1" thickTop="1" thickBot="1" x14ac:dyDescent="0.2">
      <c r="B29" s="614" t="s">
        <v>224</v>
      </c>
      <c r="C29" s="615"/>
      <c r="D29" s="603">
        <v>0</v>
      </c>
      <c r="E29" s="603"/>
      <c r="F29" s="603"/>
      <c r="G29" s="195" t="s">
        <v>198</v>
      </c>
      <c r="H29" s="581">
        <f>+AL27</f>
        <v>0</v>
      </c>
      <c r="I29" s="582"/>
      <c r="J29" s="195" t="s">
        <v>198</v>
      </c>
      <c r="M29" s="555"/>
      <c r="P29" s="56"/>
      <c r="Q29" s="144"/>
      <c r="R29" s="51" t="s">
        <v>183</v>
      </c>
      <c r="S29" s="557" t="s">
        <v>33</v>
      </c>
      <c r="T29" s="571"/>
      <c r="U29" s="571"/>
      <c r="V29" s="572"/>
      <c r="W29" s="48"/>
      <c r="X29" s="66"/>
      <c r="Y29" s="587" t="s">
        <v>258</v>
      </c>
      <c r="Z29" s="588"/>
      <c r="AA29" s="543"/>
      <c r="AB29" s="544"/>
      <c r="AC29" s="544"/>
      <c r="AD29" s="544"/>
      <c r="AE29" s="544"/>
      <c r="AF29" s="44" t="s">
        <v>13</v>
      </c>
      <c r="AH29" s="53"/>
      <c r="AI29" s="53"/>
      <c r="AJ29" s="53"/>
      <c r="AK29" s="53"/>
      <c r="AL29" s="136" t="s">
        <v>188</v>
      </c>
      <c r="AM29" s="531" t="s">
        <v>189</v>
      </c>
      <c r="AN29" s="531"/>
      <c r="AO29" s="531"/>
      <c r="AP29" s="532"/>
      <c r="AQ29" s="269"/>
      <c r="AR29" s="272"/>
      <c r="AS29" s="579" t="s">
        <v>193</v>
      </c>
      <c r="AT29" s="575" t="s">
        <v>431</v>
      </c>
      <c r="AU29" s="575"/>
      <c r="AV29" s="576"/>
      <c r="AW29" s="413"/>
    </row>
    <row r="30" spans="2:49" ht="27" customHeight="1" thickBot="1" x14ac:dyDescent="0.2">
      <c r="B30" s="614" t="s">
        <v>225</v>
      </c>
      <c r="C30" s="615"/>
      <c r="D30" s="603">
        <v>0</v>
      </c>
      <c r="E30" s="603"/>
      <c r="F30" s="603"/>
      <c r="G30" s="195" t="s">
        <v>198</v>
      </c>
      <c r="H30" s="581">
        <f>+AL30</f>
        <v>0</v>
      </c>
      <c r="I30" s="582"/>
      <c r="J30" s="195" t="s">
        <v>198</v>
      </c>
      <c r="M30" s="555"/>
      <c r="P30" s="56"/>
      <c r="R30" s="585">
        <f>+ROUND(AA28,1)+ROUND(AA29,1)+ROUND(AA30,1)</f>
        <v>0</v>
      </c>
      <c r="S30" s="586"/>
      <c r="T30" s="586"/>
      <c r="U30" s="586"/>
      <c r="V30" s="44" t="s">
        <v>16</v>
      </c>
      <c r="Y30" s="587" t="s">
        <v>186</v>
      </c>
      <c r="Z30" s="588"/>
      <c r="AA30" s="543"/>
      <c r="AB30" s="544"/>
      <c r="AC30" s="544"/>
      <c r="AD30" s="544"/>
      <c r="AE30" s="544"/>
      <c r="AF30" s="44" t="s">
        <v>13</v>
      </c>
      <c r="AL30" s="535"/>
      <c r="AM30" s="536"/>
      <c r="AN30" s="536"/>
      <c r="AO30" s="536"/>
      <c r="AP30" s="52" t="s">
        <v>13</v>
      </c>
      <c r="AS30" s="580"/>
      <c r="AT30" s="577"/>
      <c r="AU30" s="577"/>
      <c r="AV30" s="578"/>
      <c r="AW30" s="413"/>
    </row>
    <row r="31" spans="2:49" ht="27" customHeight="1" thickTop="1" thickBot="1" x14ac:dyDescent="0.2">
      <c r="B31" s="614" t="s">
        <v>226</v>
      </c>
      <c r="C31" s="615"/>
      <c r="D31" s="603">
        <v>0</v>
      </c>
      <c r="E31" s="603"/>
      <c r="F31" s="603"/>
      <c r="G31" s="195" t="s">
        <v>198</v>
      </c>
      <c r="H31" s="581">
        <f>+AS24</f>
        <v>0</v>
      </c>
      <c r="I31" s="582"/>
      <c r="J31" s="195" t="s">
        <v>198</v>
      </c>
      <c r="M31" s="555"/>
      <c r="P31" s="56"/>
      <c r="Y31"/>
      <c r="Z31"/>
      <c r="AA31" s="67" t="s">
        <v>90</v>
      </c>
      <c r="AK31" s="128"/>
      <c r="AL31" s="530" t="str">
        <f>+IF(AL30=0,"",IF(AL27&lt;AL30,"エラー !：⑩の内数である⑪の量が⑩を超えています",""))</f>
        <v/>
      </c>
      <c r="AM31" s="530"/>
      <c r="AN31" s="530"/>
      <c r="AO31" s="530"/>
      <c r="AP31" s="530"/>
      <c r="AQ31" s="530"/>
      <c r="AR31" s="41"/>
      <c r="AS31" s="573"/>
      <c r="AT31" s="574"/>
      <c r="AU31" s="574"/>
      <c r="AV31" s="163" t="s">
        <v>13</v>
      </c>
      <c r="AW31" s="413"/>
    </row>
    <row r="32" spans="2:49" ht="27" customHeight="1" thickTop="1" thickBot="1" x14ac:dyDescent="0.2">
      <c r="B32" s="614" t="s">
        <v>428</v>
      </c>
      <c r="C32" s="615"/>
      <c r="D32" s="603">
        <v>0</v>
      </c>
      <c r="E32" s="603"/>
      <c r="F32" s="603"/>
      <c r="G32" s="195" t="s">
        <v>198</v>
      </c>
      <c r="H32" s="581">
        <f>+AS27</f>
        <v>0</v>
      </c>
      <c r="I32" s="582"/>
      <c r="J32" s="195" t="s">
        <v>198</v>
      </c>
      <c r="M32" s="555"/>
      <c r="P32" s="56"/>
      <c r="Q32" s="144"/>
      <c r="R32" s="51" t="s">
        <v>185</v>
      </c>
      <c r="S32" s="557" t="s">
        <v>37</v>
      </c>
      <c r="T32" s="571"/>
      <c r="U32" s="571"/>
      <c r="V32" s="572"/>
      <c r="W32" s="53"/>
      <c r="X32" s="53"/>
      <c r="Y32"/>
      <c r="Z32"/>
      <c r="AA32" s="621" t="s">
        <v>330</v>
      </c>
      <c r="AB32" s="622"/>
      <c r="AC32" s="622"/>
      <c r="AD32" s="622"/>
      <c r="AE32" s="622"/>
      <c r="AF32" s="622" t="s">
        <v>194</v>
      </c>
      <c r="AG32" s="622"/>
      <c r="AH32" s="622"/>
      <c r="AI32" s="622"/>
      <c r="AJ32" s="622"/>
      <c r="AK32" s="622"/>
      <c r="AL32" s="622" t="s">
        <v>195</v>
      </c>
      <c r="AM32" s="622"/>
      <c r="AN32" s="622"/>
      <c r="AO32" s="627"/>
      <c r="AP32" s="189"/>
      <c r="AS32" s="411" t="str">
        <f>+IF(AS31=0,"",IF(AL27&lt;(AS24+AS27+AS31),"エラー !：⑩の内数である（⑫+⑬＋⑭）の量が⑩を超えています",""))</f>
        <v/>
      </c>
      <c r="AT32" s="409"/>
      <c r="AU32" s="409"/>
      <c r="AV32" s="409"/>
      <c r="AW32" s="413"/>
    </row>
    <row r="33" spans="2:62" ht="27" customHeight="1" thickBot="1" x14ac:dyDescent="0.2">
      <c r="B33" s="618" t="s">
        <v>429</v>
      </c>
      <c r="C33" s="619"/>
      <c r="D33" s="569">
        <v>0</v>
      </c>
      <c r="E33" s="570"/>
      <c r="F33" s="570"/>
      <c r="G33" s="196" t="s">
        <v>198</v>
      </c>
      <c r="H33" s="583">
        <f>+AS31</f>
        <v>0</v>
      </c>
      <c r="I33" s="584"/>
      <c r="J33" s="196" t="s">
        <v>198</v>
      </c>
      <c r="M33" s="556"/>
      <c r="R33" s="543"/>
      <c r="S33" s="544"/>
      <c r="T33" s="544"/>
      <c r="U33" s="544"/>
      <c r="V33" s="44" t="s">
        <v>38</v>
      </c>
      <c r="W33" s="53"/>
      <c r="X33" s="53"/>
      <c r="Y33"/>
      <c r="Z33"/>
      <c r="AA33" s="623"/>
      <c r="AB33" s="624"/>
      <c r="AC33" s="624"/>
      <c r="AD33" s="624"/>
      <c r="AE33" s="624"/>
      <c r="AF33" s="624"/>
      <c r="AG33" s="624"/>
      <c r="AH33" s="624"/>
      <c r="AI33" s="624"/>
      <c r="AJ33" s="624"/>
      <c r="AK33" s="624"/>
      <c r="AL33" s="624"/>
      <c r="AM33" s="624"/>
      <c r="AN33" s="624"/>
      <c r="AO33" s="628"/>
      <c r="AP33" s="189"/>
      <c r="AW33" s="413"/>
    </row>
    <row r="34" spans="2:62" ht="24" customHeight="1" x14ac:dyDescent="0.15">
      <c r="C34" s="259" t="str">
        <f>+IF(D30=0,"",IF(D29&lt;D30,"エラー !：上の表は、⑩の内数である⑪の量が⑩を超えています",""))</f>
        <v/>
      </c>
      <c r="AA34" s="625"/>
      <c r="AB34" s="626"/>
      <c r="AC34" s="626"/>
      <c r="AD34" s="626"/>
      <c r="AE34" s="626"/>
      <c r="AF34" s="626"/>
      <c r="AG34" s="626"/>
      <c r="AH34" s="626"/>
      <c r="AI34" s="626"/>
      <c r="AJ34" s="626"/>
      <c r="AK34" s="626"/>
      <c r="AL34" s="626"/>
      <c r="AM34" s="626"/>
      <c r="AN34" s="626"/>
      <c r="AO34" s="629"/>
      <c r="AP34" s="189"/>
      <c r="AW34" s="413"/>
    </row>
    <row r="35" spans="2:62" ht="15" customHeight="1" x14ac:dyDescent="0.15">
      <c r="C35" s="260" t="str">
        <f>+IF(D31=0,"",IF(D29&lt;D31,"エラー !：上の表は、⑩の内数である⑫の量が⑩を超えています",""))</f>
        <v/>
      </c>
      <c r="AF35" s="64"/>
      <c r="AG35" s="64"/>
      <c r="AH35" s="64"/>
      <c r="AI35" s="64"/>
      <c r="AJ35" s="64"/>
      <c r="AK35" s="64"/>
      <c r="AL35" s="53"/>
      <c r="AM35" s="53"/>
      <c r="AN35" s="53"/>
      <c r="AO35" s="53"/>
      <c r="AP35" s="53"/>
      <c r="AQ35" s="53"/>
      <c r="AR35" s="53"/>
    </row>
    <row r="36" spans="2:62" ht="15" customHeight="1" x14ac:dyDescent="0.15">
      <c r="C36" s="260" t="str">
        <f>+IF(D32=0,"",IF(D29&lt;D32,"エラー !：上の表は、⑩の内数である⑬の量が⑩を超えています",""))</f>
        <v/>
      </c>
      <c r="AF36" s="64"/>
      <c r="AG36" s="64"/>
      <c r="AH36" s="64"/>
      <c r="AI36" s="64"/>
      <c r="AJ36" s="64"/>
      <c r="AK36" s="64"/>
      <c r="AL36" s="64"/>
      <c r="AM36" s="152"/>
      <c r="AN36" s="152"/>
      <c r="AO36" s="128"/>
      <c r="AP36" s="53"/>
      <c r="AQ36" s="53"/>
      <c r="AR36" s="53"/>
      <c r="AS36" s="53"/>
      <c r="AT36" s="53"/>
      <c r="AU36" s="53"/>
      <c r="AV36" s="53"/>
      <c r="AW36" s="68"/>
      <c r="AY36" s="53"/>
      <c r="AZ36" s="53"/>
      <c r="BA36" s="53"/>
      <c r="BB36" s="53"/>
      <c r="BC36" s="53"/>
      <c r="BD36" s="53"/>
    </row>
    <row r="37" spans="2:62" ht="15" customHeight="1" x14ac:dyDescent="0.15">
      <c r="C37" s="260" t="str">
        <f>+IF(D33=0,"",IF(D29&lt;D33,"エラー !：上の表は、⑩の内数である⑭の量が⑩を超えています",""))</f>
        <v/>
      </c>
      <c r="J37" s="68"/>
      <c r="K37" s="68"/>
      <c r="R37" s="68"/>
      <c r="S37" s="68"/>
      <c r="T37" s="68"/>
      <c r="AF37" s="53"/>
      <c r="AG37" s="53"/>
      <c r="AH37" s="53"/>
      <c r="AI37" s="53"/>
      <c r="AJ37" s="53"/>
      <c r="AK37" s="53"/>
      <c r="AL37" s="64"/>
      <c r="AM37" s="128"/>
      <c r="AN37" s="128"/>
      <c r="AO37" s="128"/>
      <c r="AP37" s="53"/>
      <c r="AQ37" s="53"/>
      <c r="AR37" s="53"/>
      <c r="AS37" s="53"/>
      <c r="AT37" s="53"/>
      <c r="AU37" s="64"/>
      <c r="AV37" s="64"/>
      <c r="AW37" s="68"/>
      <c r="AY37" s="53"/>
      <c r="AZ37" s="53"/>
      <c r="BA37" s="53"/>
      <c r="BB37" s="53"/>
      <c r="BC37" s="53"/>
      <c r="BD37" s="53"/>
    </row>
    <row r="38" spans="2:62" ht="13.5" x14ac:dyDescent="0.15">
      <c r="H38" s="279"/>
      <c r="J38" s="68"/>
      <c r="K38" s="68"/>
      <c r="R38" s="68"/>
      <c r="S38" s="68"/>
      <c r="T38" s="68"/>
      <c r="AF38" s="53"/>
      <c r="AG38" s="53"/>
      <c r="AH38" s="53"/>
      <c r="AI38" s="53"/>
      <c r="AJ38" s="53"/>
      <c r="AK38" s="53"/>
      <c r="AL38" s="64"/>
      <c r="AM38" s="128"/>
      <c r="AN38" s="128"/>
      <c r="AO38" s="128"/>
      <c r="AP38" s="53"/>
      <c r="AQ38" s="53"/>
      <c r="AR38" s="53"/>
      <c r="AS38" s="128"/>
      <c r="AT38" s="152"/>
      <c r="AU38" s="64"/>
      <c r="AV38" s="64"/>
      <c r="AW38" s="68"/>
      <c r="AY38" s="53"/>
      <c r="AZ38" s="53"/>
      <c r="BA38" s="53"/>
      <c r="BB38" s="53"/>
      <c r="BC38" s="53"/>
      <c r="BD38" s="53"/>
    </row>
    <row r="39" spans="2:62" ht="13.5" x14ac:dyDescent="0.15">
      <c r="H39" s="279"/>
      <c r="J39" s="68"/>
      <c r="K39" s="68"/>
      <c r="R39" s="68"/>
      <c r="S39" s="68"/>
      <c r="T39" s="68"/>
      <c r="AF39" s="53"/>
      <c r="AG39" s="53"/>
      <c r="AH39" s="53"/>
      <c r="AI39" s="53"/>
      <c r="AJ39" s="53"/>
      <c r="AK39" s="53"/>
      <c r="AL39" s="64"/>
      <c r="AM39" s="128"/>
      <c r="AN39" s="128"/>
      <c r="AO39" s="128"/>
      <c r="AP39" s="53"/>
      <c r="AQ39" s="53"/>
      <c r="AR39" s="53"/>
      <c r="AS39" s="128"/>
      <c r="AT39" s="64"/>
      <c r="AU39" s="64"/>
      <c r="AV39" s="64"/>
      <c r="AW39" s="68"/>
      <c r="AY39" s="53"/>
      <c r="AZ39" s="53"/>
      <c r="BA39" s="53"/>
      <c r="BB39" s="53"/>
      <c r="BC39" s="53"/>
      <c r="BD39" s="53"/>
    </row>
    <row r="40" spans="2:62" ht="13.5" x14ac:dyDescent="0.15">
      <c r="H40" s="279"/>
      <c r="J40" s="68"/>
      <c r="K40" s="68"/>
      <c r="R40" s="68"/>
      <c r="S40" s="68"/>
      <c r="T40" s="68"/>
      <c r="AF40" s="53"/>
      <c r="AG40" s="53"/>
      <c r="AH40" s="53"/>
      <c r="AI40" s="53"/>
      <c r="AJ40" s="53"/>
      <c r="AK40" s="53"/>
      <c r="AL40" s="64"/>
      <c r="AM40" s="128"/>
      <c r="AN40" s="128"/>
      <c r="AO40" s="128"/>
      <c r="AP40" s="53"/>
      <c r="AQ40" s="53"/>
      <c r="AR40" s="53"/>
      <c r="AS40" s="128"/>
      <c r="AT40" s="64"/>
      <c r="AU40" s="64"/>
      <c r="AV40" s="64"/>
      <c r="AW40" s="68"/>
      <c r="AY40" s="53"/>
      <c r="AZ40" s="53"/>
      <c r="BA40" s="53"/>
      <c r="BB40" s="53"/>
      <c r="BC40" s="53"/>
      <c r="BD40" s="53"/>
    </row>
    <row r="41" spans="2:62" ht="13.5" x14ac:dyDescent="0.15">
      <c r="H41" s="279"/>
      <c r="J41" s="68"/>
      <c r="K41" s="68"/>
      <c r="R41" s="68"/>
      <c r="S41" s="68"/>
      <c r="T41" s="68"/>
      <c r="AF41" s="53"/>
      <c r="AG41" s="53"/>
      <c r="AH41" s="53"/>
      <c r="AI41" s="53"/>
      <c r="AJ41" s="53"/>
      <c r="AK41" s="53"/>
      <c r="AL41" s="53"/>
      <c r="AM41" s="53"/>
      <c r="AN41" s="53"/>
      <c r="AO41" s="53"/>
      <c r="AP41" s="53"/>
      <c r="AQ41" s="53"/>
      <c r="AR41" s="53"/>
      <c r="AS41" s="128"/>
      <c r="AT41" s="64"/>
      <c r="AU41" s="64"/>
      <c r="AV41" s="64"/>
      <c r="AW41" s="68"/>
      <c r="AY41" s="53"/>
      <c r="AZ41" s="53"/>
      <c r="BA41" s="53"/>
      <c r="BB41" s="53"/>
      <c r="BC41" s="53"/>
      <c r="BD41" s="53"/>
    </row>
    <row r="42" spans="2:62" ht="13.5" x14ac:dyDescent="0.15">
      <c r="H42" s="279"/>
      <c r="I42" s="68"/>
      <c r="J42" s="68"/>
      <c r="K42" s="68"/>
      <c r="R42" s="68"/>
      <c r="S42" s="68"/>
      <c r="T42" s="68"/>
      <c r="AQ42" s="53"/>
      <c r="AR42" s="53"/>
      <c r="AS42" s="128"/>
      <c r="AT42" s="64"/>
      <c r="AY42" s="53"/>
      <c r="AZ42" s="53"/>
      <c r="BA42" s="53"/>
      <c r="BB42" s="53"/>
      <c r="BC42" s="53"/>
      <c r="BD42" s="53"/>
    </row>
    <row r="43" spans="2:62" x14ac:dyDescent="0.15">
      <c r="H43" s="279"/>
      <c r="I43" s="68"/>
      <c r="J43" s="68"/>
      <c r="K43" s="68"/>
      <c r="R43" s="68"/>
      <c r="S43" s="68"/>
      <c r="T43" s="68"/>
      <c r="AW43" s="68"/>
      <c r="AY43" s="53"/>
      <c r="AZ43" s="53"/>
      <c r="BA43" s="53"/>
      <c r="BB43" s="53"/>
      <c r="BC43" s="53"/>
      <c r="BD43" s="53"/>
    </row>
    <row r="44" spans="2:62" x14ac:dyDescent="0.15">
      <c r="H44" s="279"/>
      <c r="I44" s="68"/>
      <c r="J44" s="68"/>
      <c r="K44" s="68"/>
      <c r="R44" s="68"/>
      <c r="S44" s="68"/>
      <c r="T44" s="68"/>
      <c r="AW44" s="68"/>
    </row>
    <row r="45" spans="2:62" x14ac:dyDescent="0.15">
      <c r="H45" s="279"/>
      <c r="I45" s="68"/>
      <c r="J45" s="68"/>
      <c r="K45" s="68"/>
      <c r="R45" s="68"/>
      <c r="S45" s="68"/>
      <c r="T45" s="68"/>
    </row>
    <row r="46" spans="2:62" x14ac:dyDescent="0.15">
      <c r="H46" s="279"/>
      <c r="I46" s="68"/>
      <c r="J46" s="68"/>
      <c r="K46" s="68"/>
      <c r="R46" s="68"/>
      <c r="S46" s="68"/>
      <c r="T46" s="68"/>
    </row>
    <row r="47" spans="2:62" ht="13.5" x14ac:dyDescent="0.15">
      <c r="H47" s="279"/>
      <c r="I47" s="68"/>
      <c r="J47" s="68"/>
      <c r="K47" s="68"/>
      <c r="R47" s="68"/>
      <c r="S47" s="68"/>
      <c r="T47" s="68"/>
      <c r="BH47" s="69"/>
      <c r="BI47" s="69"/>
      <c r="BJ47" s="67"/>
    </row>
    <row r="48" spans="2:62" x14ac:dyDescent="0.15">
      <c r="I48" s="68"/>
      <c r="J48" s="68"/>
      <c r="K48" s="68"/>
      <c r="R48" s="68"/>
      <c r="S48" s="68"/>
      <c r="T48" s="68"/>
      <c r="BH48" s="67"/>
    </row>
    <row r="49" spans="7:62" x14ac:dyDescent="0.15">
      <c r="G49" s="68"/>
      <c r="H49" s="68"/>
      <c r="I49" s="68"/>
      <c r="J49" s="68"/>
      <c r="K49" s="68"/>
      <c r="R49" s="68"/>
      <c r="S49" s="68"/>
      <c r="T49" s="68"/>
      <c r="BE49" s="67"/>
      <c r="BF49" s="67"/>
      <c r="BG49" s="67"/>
      <c r="BH49" s="67"/>
    </row>
    <row r="50" spans="7:62" x14ac:dyDescent="0.15">
      <c r="G50" s="68"/>
      <c r="H50" s="68"/>
      <c r="I50" s="68"/>
      <c r="J50" s="68"/>
      <c r="K50" s="68"/>
      <c r="R50" s="68"/>
      <c r="S50" s="68"/>
      <c r="T50" s="68"/>
      <c r="BE50" s="67"/>
      <c r="BF50" s="67"/>
      <c r="BG50" s="67"/>
      <c r="BH50" s="67"/>
    </row>
    <row r="51" spans="7:62" x14ac:dyDescent="0.15">
      <c r="G51" s="68"/>
      <c r="H51" s="68"/>
      <c r="I51" s="68"/>
      <c r="J51" s="68"/>
      <c r="K51" s="68"/>
      <c r="R51" s="68"/>
      <c r="S51" s="68"/>
      <c r="T51" s="68"/>
      <c r="BE51" s="67"/>
      <c r="BF51" s="67"/>
      <c r="BG51" s="67"/>
      <c r="BH51" s="67"/>
    </row>
    <row r="52" spans="7:62" x14ac:dyDescent="0.15">
      <c r="G52" s="68"/>
      <c r="H52" s="68"/>
      <c r="I52" s="68"/>
      <c r="J52" s="68"/>
      <c r="K52" s="68"/>
      <c r="R52" s="68"/>
      <c r="S52" s="68"/>
      <c r="T52" s="68"/>
      <c r="BE52" s="67"/>
      <c r="BF52" s="67"/>
      <c r="BG52" s="67"/>
      <c r="BH52" s="67"/>
    </row>
    <row r="53" spans="7:62" x14ac:dyDescent="0.15">
      <c r="G53" s="68"/>
      <c r="H53" s="68"/>
      <c r="I53" s="68"/>
      <c r="J53" s="68"/>
      <c r="K53" s="68"/>
      <c r="R53" s="68"/>
      <c r="S53" s="68"/>
      <c r="T53" s="68"/>
      <c r="BE53" s="67"/>
      <c r="BG53" s="67"/>
      <c r="BH53" s="67"/>
      <c r="BI53" s="67"/>
      <c r="BJ53" s="67"/>
    </row>
    <row r="54" spans="7:62" x14ac:dyDescent="0.15">
      <c r="G54" s="68"/>
      <c r="H54" s="68"/>
      <c r="I54" s="68"/>
      <c r="J54" s="68"/>
      <c r="K54" s="68"/>
      <c r="R54" s="68"/>
      <c r="S54" s="68"/>
      <c r="T54" s="68"/>
      <c r="BD54" s="67"/>
      <c r="BE54" s="70"/>
      <c r="BG54" s="67"/>
      <c r="BH54" s="67"/>
      <c r="BI54" s="67"/>
      <c r="BJ54" s="67"/>
    </row>
    <row r="55" spans="7:62" x14ac:dyDescent="0.15">
      <c r="G55" s="68"/>
      <c r="H55" s="68"/>
      <c r="I55" s="68"/>
      <c r="J55" s="68"/>
      <c r="K55" s="68"/>
      <c r="R55" s="68"/>
      <c r="S55" s="68"/>
      <c r="T55" s="68"/>
      <c r="BD55" s="67"/>
      <c r="BE55" s="70"/>
      <c r="BG55" s="67"/>
      <c r="BH55" s="67"/>
      <c r="BI55" s="67"/>
      <c r="BJ55" s="67"/>
    </row>
    <row r="56" spans="7:62" x14ac:dyDescent="0.15">
      <c r="G56" s="68"/>
      <c r="H56" s="68"/>
      <c r="I56" s="68"/>
      <c r="J56" s="68"/>
      <c r="K56" s="68"/>
      <c r="R56" s="68"/>
      <c r="S56" s="68"/>
      <c r="T56" s="68"/>
      <c r="BD56" s="67"/>
      <c r="BE56" s="70"/>
      <c r="BG56" s="67"/>
      <c r="BH56" s="67"/>
      <c r="BI56" s="67"/>
      <c r="BJ56" s="67"/>
    </row>
    <row r="57" spans="7:62" x14ac:dyDescent="0.15">
      <c r="G57" s="68"/>
      <c r="H57" s="68"/>
      <c r="I57" s="68"/>
      <c r="BD57" s="67"/>
      <c r="BE57" s="70"/>
      <c r="BG57" s="67"/>
      <c r="BH57" s="67"/>
      <c r="BI57" s="67"/>
      <c r="BJ57" s="67"/>
    </row>
    <row r="58" spans="7:62" ht="12.75" x14ac:dyDescent="0.15">
      <c r="G58" s="68"/>
      <c r="H58" s="68"/>
      <c r="I58" s="68"/>
      <c r="L58" s="68"/>
      <c r="M58" s="71"/>
      <c r="N58" s="68"/>
      <c r="O58" s="68"/>
      <c r="BD58" s="67"/>
      <c r="BE58" s="70"/>
      <c r="BG58" s="67"/>
      <c r="BH58" s="67"/>
      <c r="BI58" s="67"/>
      <c r="BJ58" s="67"/>
    </row>
    <row r="59" spans="7:62" x14ac:dyDescent="0.15">
      <c r="G59" s="68"/>
      <c r="H59" s="68"/>
      <c r="I59" s="68"/>
      <c r="BD59" s="67"/>
      <c r="BE59" s="70"/>
      <c r="BG59" s="67"/>
      <c r="BH59" s="67"/>
      <c r="BI59" s="67"/>
      <c r="BJ59" s="67"/>
    </row>
    <row r="60" spans="7:62" x14ac:dyDescent="0.15">
      <c r="G60" s="68"/>
      <c r="H60" s="68"/>
      <c r="I60" s="68"/>
      <c r="BD60" s="67"/>
      <c r="BE60" s="70"/>
      <c r="BG60" s="67"/>
      <c r="BH60" s="67"/>
      <c r="BI60" s="67"/>
      <c r="BJ60" s="67"/>
    </row>
    <row r="61" spans="7:62" x14ac:dyDescent="0.15">
      <c r="G61" s="68"/>
      <c r="H61" s="68"/>
      <c r="I61" s="68"/>
      <c r="BD61" s="67"/>
      <c r="BE61" s="70"/>
      <c r="BG61" s="67"/>
      <c r="BH61" s="67"/>
      <c r="BI61" s="67"/>
      <c r="BJ61" s="67"/>
    </row>
    <row r="62" spans="7:62" x14ac:dyDescent="0.15">
      <c r="BD62" s="67"/>
      <c r="BE62" s="70"/>
      <c r="BG62" s="67"/>
      <c r="BH62" s="67"/>
      <c r="BI62" s="67"/>
      <c r="BJ62" s="67"/>
    </row>
    <row r="63" spans="7:62" x14ac:dyDescent="0.15">
      <c r="BD63" s="67"/>
      <c r="BE63" s="70"/>
      <c r="BG63" s="67"/>
      <c r="BH63" s="67"/>
      <c r="BI63" s="67"/>
      <c r="BJ63" s="67"/>
    </row>
    <row r="64" spans="7:62" x14ac:dyDescent="0.15">
      <c r="BD64" s="67"/>
      <c r="BE64" s="70"/>
      <c r="BG64" s="67"/>
      <c r="BH64" s="67"/>
      <c r="BI64" s="67"/>
      <c r="BJ64" s="67"/>
    </row>
    <row r="65" spans="12:62" x14ac:dyDescent="0.15">
      <c r="BD65" s="67"/>
      <c r="BE65" s="70"/>
      <c r="BG65" s="67"/>
      <c r="BH65" s="67"/>
      <c r="BI65" s="67"/>
      <c r="BJ65" s="67"/>
    </row>
    <row r="66" spans="12:62" x14ac:dyDescent="0.15">
      <c r="BD66" s="67"/>
      <c r="BE66" s="70"/>
      <c r="BG66" s="67"/>
      <c r="BH66" s="67"/>
      <c r="BI66" s="67"/>
      <c r="BJ66" s="67"/>
    </row>
    <row r="67" spans="12:62" x14ac:dyDescent="0.15">
      <c r="BD67" s="67"/>
      <c r="BE67" s="70"/>
      <c r="BG67" s="67"/>
      <c r="BH67" s="67"/>
      <c r="BI67" s="67"/>
      <c r="BJ67" s="67"/>
    </row>
    <row r="69" spans="12:62" ht="12.75" x14ac:dyDescent="0.15">
      <c r="L69" s="68"/>
      <c r="M69" s="71"/>
      <c r="N69" s="68"/>
      <c r="O69" s="68"/>
    </row>
    <row r="70" spans="12:62" ht="12.75" x14ac:dyDescent="0.15">
      <c r="L70" s="68"/>
      <c r="M70" s="71"/>
      <c r="N70" s="68"/>
      <c r="O70" s="68"/>
    </row>
    <row r="71" spans="12:62" ht="12.75" x14ac:dyDescent="0.15">
      <c r="L71" s="68"/>
      <c r="M71" s="71"/>
      <c r="N71" s="68"/>
      <c r="O71" s="68"/>
    </row>
    <row r="72" spans="12:62" ht="12.75" x14ac:dyDescent="0.15">
      <c r="L72" s="68"/>
      <c r="M72" s="71"/>
      <c r="N72" s="68"/>
      <c r="O72" s="68"/>
    </row>
    <row r="73" spans="12:62" ht="12.75" x14ac:dyDescent="0.15">
      <c r="L73" s="68"/>
      <c r="M73" s="71"/>
      <c r="N73" s="68"/>
      <c r="O73" s="68"/>
    </row>
    <row r="74" spans="12:62" ht="12.75" x14ac:dyDescent="0.15">
      <c r="L74" s="68"/>
      <c r="M74" s="71"/>
      <c r="N74" s="68"/>
      <c r="O74" s="68"/>
    </row>
    <row r="75" spans="12:62" ht="12.75" x14ac:dyDescent="0.15">
      <c r="L75" s="68"/>
      <c r="M75" s="71"/>
      <c r="N75" s="68"/>
      <c r="O75" s="68"/>
    </row>
    <row r="76" spans="12:62" ht="12.75" x14ac:dyDescent="0.15">
      <c r="L76" s="68"/>
      <c r="M76" s="71"/>
      <c r="N76" s="68"/>
      <c r="O76" s="68"/>
    </row>
  </sheetData>
  <sheetProtection algorithmName="SHA-512" hashValue="zik1/IaCIn1/eoUS18nnFCiCuYpq6TqTDR2vl8qll1DkBcOR5tPBHX+PnQJpQSfl/WlHnFrNCv8VBVKDhWoqvQ==" saltValue="h4s7YDFmQxPcAZjgyekzWw==" spinCount="100000" sheet="1" objects="1" scenarios="1"/>
  <mergeCells count="113">
    <mergeCell ref="AW19:AW20"/>
    <mergeCell ref="D30:F30"/>
    <mergeCell ref="D31:F31"/>
    <mergeCell ref="H26:I26"/>
    <mergeCell ref="H27:I27"/>
    <mergeCell ref="H28:I28"/>
    <mergeCell ref="H30:I30"/>
    <mergeCell ref="H31:I31"/>
    <mergeCell ref="D25:F25"/>
    <mergeCell ref="D27:F27"/>
    <mergeCell ref="D28:F28"/>
    <mergeCell ref="AT29:AV30"/>
    <mergeCell ref="AA29:AE29"/>
    <mergeCell ref="AA30:AE30"/>
    <mergeCell ref="AS29:AS30"/>
    <mergeCell ref="AL31:AQ31"/>
    <mergeCell ref="AA28:AE28"/>
    <mergeCell ref="AS31:AU31"/>
    <mergeCell ref="AS27:AU27"/>
    <mergeCell ref="AT26:AV26"/>
    <mergeCell ref="D33:F33"/>
    <mergeCell ref="H33:I33"/>
    <mergeCell ref="B2:H3"/>
    <mergeCell ref="AF5:AU5"/>
    <mergeCell ref="B21:J22"/>
    <mergeCell ref="H23:J23"/>
    <mergeCell ref="F12:H12"/>
    <mergeCell ref="F15:H15"/>
    <mergeCell ref="B33:C33"/>
    <mergeCell ref="Y30:Z30"/>
    <mergeCell ref="B31:C31"/>
    <mergeCell ref="H29:I29"/>
    <mergeCell ref="B32:C32"/>
    <mergeCell ref="H32:I32"/>
    <mergeCell ref="D32:F32"/>
    <mergeCell ref="D29:F29"/>
    <mergeCell ref="B27:C27"/>
    <mergeCell ref="B29:C29"/>
    <mergeCell ref="B28:C28"/>
    <mergeCell ref="B30:C30"/>
    <mergeCell ref="P12:S12"/>
    <mergeCell ref="P24:S24"/>
    <mergeCell ref="P21:S21"/>
    <mergeCell ref="Q14:T14"/>
    <mergeCell ref="B7:C7"/>
    <mergeCell ref="C8:K8"/>
    <mergeCell ref="D7:I7"/>
    <mergeCell ref="AO20:AP20"/>
    <mergeCell ref="AH9:AM9"/>
    <mergeCell ref="B23:C23"/>
    <mergeCell ref="B24:C24"/>
    <mergeCell ref="B25:C25"/>
    <mergeCell ref="B26:C26"/>
    <mergeCell ref="D24:F24"/>
    <mergeCell ref="D26:F26"/>
    <mergeCell ref="Q26:T26"/>
    <mergeCell ref="AM26:AP26"/>
    <mergeCell ref="F9:I9"/>
    <mergeCell ref="D23:G23"/>
    <mergeCell ref="AI14:AN14"/>
    <mergeCell ref="G11:I11"/>
    <mergeCell ref="G14:I14"/>
    <mergeCell ref="Z20:AB20"/>
    <mergeCell ref="U23:X23"/>
    <mergeCell ref="R33:U33"/>
    <mergeCell ref="AA32:AE34"/>
    <mergeCell ref="S32:V32"/>
    <mergeCell ref="AL32:AO34"/>
    <mergeCell ref="AL30:AO30"/>
    <mergeCell ref="AM29:AP29"/>
    <mergeCell ref="H25:I25"/>
    <mergeCell ref="M26:M33"/>
    <mergeCell ref="R30:U30"/>
    <mergeCell ref="P27:S27"/>
    <mergeCell ref="AL27:AO27"/>
    <mergeCell ref="AF32:AK34"/>
    <mergeCell ref="S29:V29"/>
    <mergeCell ref="Y28:Z28"/>
    <mergeCell ref="Y29:Z29"/>
    <mergeCell ref="AS17:AT17"/>
    <mergeCell ref="P22:V22"/>
    <mergeCell ref="P18:S18"/>
    <mergeCell ref="AE17:AE21"/>
    <mergeCell ref="AI17:AL17"/>
    <mergeCell ref="P15:S15"/>
    <mergeCell ref="H24:I24"/>
    <mergeCell ref="M11:M24"/>
    <mergeCell ref="Q20:T20"/>
    <mergeCell ref="Q23:T23"/>
    <mergeCell ref="Q17:T17"/>
    <mergeCell ref="Y18:AA18"/>
    <mergeCell ref="Y21:AA21"/>
    <mergeCell ref="P16:AB16"/>
    <mergeCell ref="AS24:AU24"/>
    <mergeCell ref="AS16:AT16"/>
    <mergeCell ref="AH18:AK18"/>
    <mergeCell ref="Z17:AB17"/>
    <mergeCell ref="AO17:AP17"/>
    <mergeCell ref="AT23:AV23"/>
    <mergeCell ref="U17:X17"/>
    <mergeCell ref="AS18:AT18"/>
    <mergeCell ref="AB3:AD3"/>
    <mergeCell ref="AP3:AR4"/>
    <mergeCell ref="AS3:AT3"/>
    <mergeCell ref="AS4:AT4"/>
    <mergeCell ref="AH15:AM15"/>
    <mergeCell ref="S7:V7"/>
    <mergeCell ref="AI8:AN8"/>
    <mergeCell ref="AE9:AE14"/>
    <mergeCell ref="Q11:T11"/>
    <mergeCell ref="Z5:AD5"/>
    <mergeCell ref="AH12:AM12"/>
    <mergeCell ref="AI11:AN11"/>
  </mergeCells>
  <phoneticPr fontId="3"/>
  <dataValidations count="4">
    <dataValidation type="custom" allowBlank="1" showInputMessage="1" showErrorMessage="1" error="入力は少数第1位までにして下さい。" sqref="W7:X7 AU13:AU14">
      <formula1>W7=ROUND(W7,1)</formula1>
    </dataValidation>
    <dataValidation type="custom" allowBlank="1" showInputMessage="1" showErrorMessage="1" sqref="H24:H33">
      <formula1>H24=ROUND(H24,1)</formula1>
    </dataValidation>
    <dataValidation type="custom" allowBlank="1" showInputMessage="1" showErrorMessage="1" error="入力は少数第1位までにしてください。" sqref="AS31:AU31 F15:H15 P12:S12 P15:S15 P18:S18 P21:S21 P24:S24 AH9:AM9 AH12:AM12 AH15:AM15 AU16:AU18 AO21 AA28:AE30 AS27:AU27 AL30:AO30 D24:F33">
      <formula1>D9=ROUND(D9,1)</formula1>
    </dataValidation>
    <dataValidation type="textLength" allowBlank="1" showInputMessage="1" showErrorMessage="1" errorTitle="要確認" error="「廃酸」は、中間処理を経ずに「最終処分」はできません。" sqref="R33:U33">
      <formula1>0</formula1>
      <formula2>0</formula2>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pageSetUpPr fitToPage="1"/>
  </sheetPr>
  <dimension ref="B1:BJ76"/>
  <sheetViews>
    <sheetView showGridLines="0" zoomScaleNormal="100" workbookViewId="0"/>
  </sheetViews>
  <sheetFormatPr defaultColWidth="9" defaultRowHeight="12" x14ac:dyDescent="0.15"/>
  <cols>
    <col min="1" max="2" width="2.875" style="40" customWidth="1"/>
    <col min="3" max="3" width="18.375" style="40" customWidth="1"/>
    <col min="4" max="5" width="4.375" style="40" customWidth="1"/>
    <col min="6" max="6" width="3.75" style="40" customWidth="1"/>
    <col min="7" max="7" width="2.375" style="40" customWidth="1"/>
    <col min="8" max="8" width="10.375" style="40" customWidth="1"/>
    <col min="9" max="9" width="2.375" style="40" customWidth="1"/>
    <col min="10" max="11" width="2.5" style="40" customWidth="1"/>
    <col min="12" max="12" width="2.75" style="40" customWidth="1"/>
    <col min="13" max="13" width="2.875" style="40" customWidth="1"/>
    <col min="14" max="15" width="2.75" style="40" customWidth="1"/>
    <col min="16" max="16" width="3" style="40" customWidth="1"/>
    <col min="17" max="19" width="4.75" style="40" customWidth="1"/>
    <col min="20" max="22" width="2.875" style="40" customWidth="1"/>
    <col min="23" max="24" width="2.5" style="40" customWidth="1"/>
    <col min="25" max="25" width="2.875" style="40" customWidth="1"/>
    <col min="26" max="26" width="7.75" style="40" customWidth="1"/>
    <col min="27" max="27" width="4.75" style="40" customWidth="1"/>
    <col min="28" max="28" width="2" style="40" customWidth="1"/>
    <col min="29" max="30" width="2.375" style="40" customWidth="1"/>
    <col min="31" max="31" width="3.125" style="40" customWidth="1"/>
    <col min="32" max="33" width="2.375" style="40" customWidth="1"/>
    <col min="34" max="34" width="2.875" style="40" customWidth="1"/>
    <col min="35" max="35" width="7.75" style="40" customWidth="1"/>
    <col min="36" max="37" width="4.375" style="40" customWidth="1"/>
    <col min="38" max="38" width="3.375" style="40" customWidth="1"/>
    <col min="39" max="39" width="2.75" style="40" customWidth="1"/>
    <col min="40" max="40" width="2.875" style="40" customWidth="1"/>
    <col min="41" max="41" width="10.75" style="40" customWidth="1"/>
    <col min="42" max="42" width="2.875" style="40" customWidth="1"/>
    <col min="43" max="44" width="2.5" style="40" customWidth="1"/>
    <col min="45" max="45" width="2.75" style="40" customWidth="1"/>
    <col min="46" max="46" width="7.75" style="40" customWidth="1"/>
    <col min="47" max="47" width="11.75" style="40" customWidth="1"/>
    <col min="48" max="48" width="1.875" style="40" customWidth="1"/>
    <col min="49" max="49" width="5.375" style="40" customWidth="1"/>
    <col min="50" max="58" width="9" style="40"/>
    <col min="59" max="59" width="16.25" style="40" customWidth="1"/>
    <col min="60" max="16384" width="9" style="40"/>
  </cols>
  <sheetData>
    <row r="1" spans="2:49" ht="27" customHeight="1" x14ac:dyDescent="0.15">
      <c r="F1" s="39"/>
      <c r="S1" s="85" t="s">
        <v>94</v>
      </c>
      <c r="T1" s="85" t="s">
        <v>283</v>
      </c>
    </row>
    <row r="2" spans="2:49" ht="12" customHeight="1" thickBot="1" x14ac:dyDescent="0.2">
      <c r="B2" s="620" t="s">
        <v>273</v>
      </c>
      <c r="C2" s="620"/>
      <c r="D2" s="620"/>
      <c r="E2" s="620"/>
      <c r="F2" s="620"/>
      <c r="G2" s="620"/>
      <c r="H2" s="620"/>
      <c r="I2" s="127"/>
      <c r="J2" s="127"/>
      <c r="K2" s="127"/>
      <c r="L2" s="127"/>
      <c r="M2" s="127"/>
      <c r="N2" s="127"/>
      <c r="O2" s="127"/>
      <c r="P2" s="127"/>
      <c r="Q2" s="127"/>
      <c r="R2" s="127"/>
      <c r="S2" s="127"/>
      <c r="T2" s="127"/>
      <c r="U2" s="127"/>
      <c r="V2" s="127"/>
      <c r="W2" s="127"/>
      <c r="X2" s="127"/>
      <c r="Y2" s="107"/>
      <c r="Z2" s="41"/>
      <c r="AA2" s="41"/>
      <c r="AB2" s="41"/>
      <c r="AC2" s="41"/>
      <c r="AD2" s="41"/>
      <c r="AE2" s="41"/>
      <c r="AF2" s="41"/>
      <c r="AG2" s="41"/>
      <c r="AH2" s="41"/>
      <c r="AI2" s="41"/>
      <c r="AJ2" s="41"/>
      <c r="AK2" s="41"/>
      <c r="AL2" s="41"/>
      <c r="AM2" s="41"/>
      <c r="AN2" s="41"/>
      <c r="AO2" s="41"/>
      <c r="AP2" s="41"/>
      <c r="AQ2" s="41"/>
      <c r="AR2" s="41"/>
      <c r="AS2" s="41"/>
      <c r="AT2" s="41"/>
      <c r="AU2" s="119"/>
      <c r="AV2" s="117"/>
      <c r="AW2" s="413"/>
    </row>
    <row r="3" spans="2:49" ht="13.15" customHeight="1" x14ac:dyDescent="0.15">
      <c r="B3" s="620"/>
      <c r="C3" s="620"/>
      <c r="D3" s="620"/>
      <c r="E3" s="620"/>
      <c r="F3" s="620"/>
      <c r="G3" s="620"/>
      <c r="H3" s="620"/>
      <c r="I3" s="127"/>
      <c r="J3" s="127"/>
      <c r="K3" s="127"/>
      <c r="L3" s="127"/>
      <c r="M3" s="127"/>
      <c r="N3" s="127"/>
      <c r="O3" s="127"/>
      <c r="P3" s="127"/>
      <c r="Q3" s="127"/>
      <c r="R3" s="127"/>
      <c r="S3" s="127"/>
      <c r="T3" s="127"/>
      <c r="U3" s="127"/>
      <c r="V3" s="127"/>
      <c r="W3" s="127"/>
      <c r="X3" s="127"/>
      <c r="Y3" s="107"/>
      <c r="Z3" s="42"/>
      <c r="AA3" s="42"/>
      <c r="AB3" s="589"/>
      <c r="AC3" s="589"/>
      <c r="AD3" s="589"/>
      <c r="AE3" s="90"/>
      <c r="AF3" s="108"/>
      <c r="AG3" s="108"/>
      <c r="AH3" s="108"/>
      <c r="AI3" s="108"/>
      <c r="AJ3" s="108"/>
      <c r="AK3" s="108"/>
      <c r="AL3" s="108"/>
      <c r="AM3" s="108"/>
      <c r="AN3" s="108"/>
      <c r="AO3" s="108"/>
      <c r="AP3" s="633" t="s">
        <v>328</v>
      </c>
      <c r="AQ3" s="592"/>
      <c r="AR3" s="593"/>
      <c r="AS3" s="597" t="s">
        <v>0</v>
      </c>
      <c r="AT3" s="598"/>
      <c r="AU3" s="118" t="s">
        <v>113</v>
      </c>
      <c r="AV3" s="108"/>
      <c r="AW3" s="413"/>
    </row>
    <row r="4" spans="2:49" ht="14.25" thickBot="1" x14ac:dyDescent="0.2">
      <c r="C4" s="107"/>
      <c r="F4" s="107"/>
      <c r="G4" s="107"/>
      <c r="H4" s="107"/>
      <c r="I4" s="107"/>
      <c r="J4" s="107"/>
      <c r="K4" s="107"/>
      <c r="L4" s="107"/>
      <c r="M4" s="107"/>
      <c r="N4" s="107"/>
      <c r="O4" s="107"/>
      <c r="P4" s="107"/>
      <c r="Q4" s="107"/>
      <c r="R4" s="107"/>
      <c r="S4" s="107"/>
      <c r="T4" s="107"/>
      <c r="U4" s="107"/>
      <c r="V4" s="107"/>
      <c r="W4" s="107"/>
      <c r="X4" s="107"/>
      <c r="Y4" s="107"/>
      <c r="Z4" s="42"/>
      <c r="AA4" s="42"/>
      <c r="AB4" s="109"/>
      <c r="AC4" s="109"/>
      <c r="AD4" s="109"/>
      <c r="AE4" s="90"/>
      <c r="AF4" s="108"/>
      <c r="AG4" s="108"/>
      <c r="AH4" s="108"/>
      <c r="AI4" s="108"/>
      <c r="AJ4" s="108"/>
      <c r="AK4" s="108"/>
      <c r="AL4" s="108"/>
      <c r="AM4" s="108"/>
      <c r="AN4" s="108"/>
      <c r="AO4" s="108"/>
      <c r="AP4" s="594"/>
      <c r="AQ4" s="595"/>
      <c r="AR4" s="596"/>
      <c r="AS4" s="599" t="str">
        <f>+表紙!N28</f>
        <v>○</v>
      </c>
      <c r="AT4" s="600"/>
      <c r="AU4" s="274" t="str">
        <f>+表紙!O28</f>
        <v>　</v>
      </c>
      <c r="AV4" s="108"/>
      <c r="AW4" s="413"/>
    </row>
    <row r="5" spans="2:49" ht="15" customHeight="1" x14ac:dyDescent="0.15">
      <c r="B5" s="154" t="s">
        <v>105</v>
      </c>
      <c r="C5" s="154"/>
      <c r="F5" s="154"/>
      <c r="G5" s="106"/>
      <c r="H5" s="106"/>
      <c r="I5" s="106"/>
      <c r="J5" s="106"/>
      <c r="K5" s="106"/>
      <c r="L5" s="106"/>
      <c r="M5" s="42"/>
      <c r="N5" s="42"/>
      <c r="O5" s="42"/>
      <c r="P5" s="42"/>
      <c r="Q5" s="42"/>
      <c r="R5" s="42"/>
      <c r="S5" s="42"/>
      <c r="T5" s="42"/>
      <c r="U5" s="42"/>
      <c r="V5" s="42"/>
      <c r="W5" s="42"/>
      <c r="X5" s="42"/>
      <c r="Y5" s="42"/>
      <c r="Z5" s="634" t="s">
        <v>101</v>
      </c>
      <c r="AA5" s="634"/>
      <c r="AB5" s="635"/>
      <c r="AC5" s="635"/>
      <c r="AD5" s="635"/>
      <c r="AE5" s="90" t="s">
        <v>106</v>
      </c>
      <c r="AF5" s="630" t="str">
        <f>+表紙!F47</f>
        <v>風越建設株式会社</v>
      </c>
      <c r="AG5" s="630"/>
      <c r="AH5" s="630"/>
      <c r="AI5" s="630"/>
      <c r="AJ5" s="630"/>
      <c r="AK5" s="630"/>
      <c r="AL5" s="630"/>
      <c r="AM5" s="630"/>
      <c r="AN5" s="630"/>
      <c r="AO5" s="630"/>
      <c r="AP5" s="630"/>
      <c r="AQ5" s="630"/>
      <c r="AR5" s="630"/>
      <c r="AS5" s="630"/>
      <c r="AT5" s="630"/>
      <c r="AU5" s="630"/>
      <c r="AV5" s="243"/>
      <c r="AW5" s="413"/>
    </row>
    <row r="6" spans="2:49" ht="24.75" customHeight="1" thickBot="1" x14ac:dyDescent="0.2">
      <c r="B6" s="302" t="s">
        <v>443</v>
      </c>
      <c r="C6" s="134"/>
      <c r="F6" s="134"/>
      <c r="G6" s="134"/>
      <c r="H6" s="134"/>
      <c r="I6" s="134"/>
      <c r="J6" s="134"/>
      <c r="K6" s="134"/>
      <c r="L6" s="134"/>
      <c r="M6" s="134"/>
      <c r="N6" s="134"/>
      <c r="O6" s="134"/>
      <c r="P6" s="134"/>
      <c r="Q6" s="134"/>
      <c r="R6" s="134"/>
      <c r="S6" s="134"/>
      <c r="T6" s="134"/>
      <c r="U6" s="134"/>
      <c r="V6" s="134"/>
      <c r="W6" s="134"/>
      <c r="X6" s="134"/>
      <c r="Y6" s="134"/>
      <c r="AC6" s="42"/>
      <c r="AD6" s="42"/>
      <c r="AE6" s="42"/>
      <c r="AF6" s="42"/>
      <c r="AG6" s="42"/>
      <c r="AH6" s="42"/>
      <c r="AI6" s="42"/>
      <c r="AJ6" s="42"/>
      <c r="AK6" s="42"/>
      <c r="AL6" s="42"/>
      <c r="AM6" s="42"/>
      <c r="AN6" s="42"/>
      <c r="AO6" s="42"/>
      <c r="AP6" s="42"/>
      <c r="AQ6" s="42"/>
      <c r="AR6" s="42"/>
      <c r="AS6" s="42"/>
      <c r="AT6" s="42"/>
      <c r="AU6" s="42"/>
      <c r="AV6" s="42"/>
      <c r="AW6" s="413"/>
    </row>
    <row r="7" spans="2:49" ht="28.15" customHeight="1" thickBot="1" x14ac:dyDescent="0.2">
      <c r="B7" s="537" t="s">
        <v>89</v>
      </c>
      <c r="C7" s="538"/>
      <c r="D7" s="611" t="s">
        <v>206</v>
      </c>
      <c r="E7" s="612"/>
      <c r="F7" s="612"/>
      <c r="G7" s="612"/>
      <c r="H7" s="612"/>
      <c r="I7" s="613"/>
      <c r="J7" s="143"/>
      <c r="K7" s="53"/>
      <c r="L7" s="156"/>
      <c r="M7" s="156"/>
      <c r="N7" s="156"/>
      <c r="O7" s="156"/>
      <c r="P7" s="156"/>
      <c r="Q7" s="156"/>
      <c r="R7" s="156"/>
      <c r="S7" s="533"/>
      <c r="T7" s="534"/>
      <c r="U7" s="534"/>
      <c r="V7" s="534"/>
      <c r="W7" s="278"/>
      <c r="X7" s="278"/>
      <c r="Y7" s="135"/>
      <c r="AB7"/>
      <c r="AC7"/>
      <c r="AD7"/>
      <c r="AE7"/>
      <c r="AF7" s="93"/>
      <c r="AG7" s="93"/>
      <c r="AH7" s="93"/>
      <c r="AI7" s="93"/>
      <c r="AJ7" s="93"/>
      <c r="AK7" s="93"/>
      <c r="AL7" s="93"/>
      <c r="AM7" s="93"/>
      <c r="AN7" s="93"/>
      <c r="AO7" s="53"/>
      <c r="AP7" s="53"/>
      <c r="AQ7" s="53"/>
      <c r="AR7" s="53"/>
      <c r="AS7"/>
      <c r="AT7"/>
      <c r="AU7"/>
      <c r="AV7"/>
      <c r="AW7" s="413"/>
    </row>
    <row r="8" spans="2:49" ht="28.15" customHeight="1" thickTop="1" thickBot="1" x14ac:dyDescent="0.2">
      <c r="B8" s="43" t="s">
        <v>103</v>
      </c>
      <c r="C8" s="548" t="s">
        <v>111</v>
      </c>
      <c r="D8" s="548"/>
      <c r="E8" s="548"/>
      <c r="F8" s="548"/>
      <c r="G8" s="548"/>
      <c r="H8" s="548"/>
      <c r="I8" s="548"/>
      <c r="J8" s="548"/>
      <c r="K8" s="548"/>
      <c r="L8" s="148"/>
      <c r="M8" s="148"/>
      <c r="N8" s="148"/>
      <c r="O8" s="148"/>
      <c r="P8" s="148"/>
      <c r="Q8" s="148"/>
      <c r="R8" s="148"/>
      <c r="S8" s="148"/>
      <c r="T8" s="148"/>
      <c r="U8" s="148"/>
      <c r="V8" s="148"/>
      <c r="W8" s="130"/>
      <c r="X8" s="130"/>
      <c r="Y8" s="130"/>
      <c r="Z8" s="93"/>
      <c r="AA8" s="93"/>
      <c r="AB8" s="93"/>
      <c r="AC8" s="93"/>
      <c r="AD8" s="93"/>
      <c r="AE8" s="93"/>
      <c r="AF8" s="53"/>
      <c r="AG8" s="49"/>
      <c r="AH8" s="45" t="s">
        <v>29</v>
      </c>
      <c r="AI8" s="531" t="s">
        <v>337</v>
      </c>
      <c r="AJ8" s="531"/>
      <c r="AK8" s="531"/>
      <c r="AL8" s="531"/>
      <c r="AM8" s="531"/>
      <c r="AN8" s="532"/>
      <c r="AO8" s="53"/>
      <c r="AP8" s="53"/>
      <c r="AQ8" s="53"/>
      <c r="AR8" s="53"/>
      <c r="AS8"/>
      <c r="AT8"/>
      <c r="AU8"/>
      <c r="AV8"/>
      <c r="AW8" s="413"/>
    </row>
    <row r="9" spans="2:49" ht="24.75" customHeight="1" thickTop="1" thickBot="1" x14ac:dyDescent="0.2">
      <c r="B9" s="188" t="s">
        <v>257</v>
      </c>
      <c r="F9" s="545" t="s">
        <v>196</v>
      </c>
      <c r="G9" s="546"/>
      <c r="H9" s="546"/>
      <c r="I9" s="547"/>
      <c r="J9" s="148"/>
      <c r="K9" s="148"/>
      <c r="L9" s="148"/>
      <c r="M9" s="148"/>
      <c r="N9" s="148"/>
      <c r="O9" s="148"/>
      <c r="P9" s="148"/>
      <c r="Q9" s="148"/>
      <c r="R9" s="148"/>
      <c r="S9" s="148"/>
      <c r="T9" s="148"/>
      <c r="U9" s="148"/>
      <c r="V9" s="148"/>
      <c r="W9" s="130"/>
      <c r="X9" s="130"/>
      <c r="Y9" s="130"/>
      <c r="Z9" s="93"/>
      <c r="AA9" s="93"/>
      <c r="AB9" s="93"/>
      <c r="AC9" s="93"/>
      <c r="AD9" s="93"/>
      <c r="AE9" s="564" t="s">
        <v>20</v>
      </c>
      <c r="AF9" s="56"/>
      <c r="AH9" s="535"/>
      <c r="AI9" s="536"/>
      <c r="AJ9" s="536"/>
      <c r="AK9" s="536"/>
      <c r="AL9" s="536"/>
      <c r="AM9" s="536"/>
      <c r="AN9" s="52" t="s">
        <v>13</v>
      </c>
      <c r="AO9" s="53"/>
      <c r="AP9" s="53"/>
      <c r="AQ9" s="53"/>
      <c r="AR9" s="53"/>
      <c r="AS9"/>
      <c r="AT9"/>
      <c r="AU9"/>
      <c r="AV9"/>
      <c r="AW9" s="413"/>
    </row>
    <row r="10" spans="2:49" ht="24.75" customHeight="1" thickTop="1" thickBot="1" x14ac:dyDescent="0.2">
      <c r="F10" s="94"/>
      <c r="G10" s="129"/>
      <c r="H10" s="129"/>
      <c r="I10" s="129"/>
      <c r="J10" s="129"/>
      <c r="K10" s="129"/>
      <c r="L10" s="129"/>
      <c r="M10" s="129"/>
      <c r="N10" s="129"/>
      <c r="O10" s="129"/>
      <c r="P10" s="129"/>
      <c r="Q10" s="129"/>
      <c r="R10" s="129"/>
      <c r="S10" s="129"/>
      <c r="T10" s="129"/>
      <c r="U10" s="129"/>
      <c r="V10" s="129"/>
      <c r="W10" s="130"/>
      <c r="X10" s="130"/>
      <c r="Y10" s="130"/>
      <c r="Z10" s="93"/>
      <c r="AA10" s="93"/>
      <c r="AB10" s="93"/>
      <c r="AD10" s="53"/>
      <c r="AE10" s="565"/>
      <c r="AF10" s="56"/>
      <c r="AN10" s="53"/>
      <c r="AO10" s="53"/>
      <c r="AP10" s="53"/>
      <c r="AQ10" s="53"/>
      <c r="AR10" s="53"/>
      <c r="AS10"/>
      <c r="AT10"/>
      <c r="AU10"/>
      <c r="AV10"/>
      <c r="AW10" s="413"/>
    </row>
    <row r="11" spans="2:49" ht="27" customHeight="1" thickTop="1" thickBot="1" x14ac:dyDescent="0.2">
      <c r="C11" s="164" t="s">
        <v>197</v>
      </c>
      <c r="F11" s="45" t="s">
        <v>17</v>
      </c>
      <c r="G11" s="531" t="s">
        <v>331</v>
      </c>
      <c r="H11" s="531"/>
      <c r="I11" s="532"/>
      <c r="J11" s="46"/>
      <c r="K11" s="47"/>
      <c r="L11" s="48"/>
      <c r="M11" s="554" t="s">
        <v>18</v>
      </c>
      <c r="N11" s="48"/>
      <c r="O11" s="49"/>
      <c r="P11" s="45" t="s">
        <v>19</v>
      </c>
      <c r="Q11" s="551" t="s">
        <v>274</v>
      </c>
      <c r="R11" s="551"/>
      <c r="S11" s="551"/>
      <c r="T11" s="552"/>
      <c r="U11" s="190"/>
      <c r="V11" s="64"/>
      <c r="W11" s="53"/>
      <c r="X11" s="53"/>
      <c r="Y11"/>
      <c r="Z11"/>
      <c r="AA11"/>
      <c r="AB11"/>
      <c r="AC11" s="53"/>
      <c r="AD11" s="61"/>
      <c r="AE11" s="565"/>
      <c r="AF11" s="145"/>
      <c r="AG11" s="49"/>
      <c r="AH11" s="45" t="s">
        <v>36</v>
      </c>
      <c r="AI11" s="531" t="s">
        <v>280</v>
      </c>
      <c r="AJ11" s="531"/>
      <c r="AK11" s="531"/>
      <c r="AL11" s="531"/>
      <c r="AM11" s="531"/>
      <c r="AN11" s="532"/>
      <c r="AO11" s="53"/>
      <c r="AP11" s="53"/>
      <c r="AQ11" s="53"/>
      <c r="AR11" s="53"/>
      <c r="AS11"/>
      <c r="AT11"/>
      <c r="AU11"/>
      <c r="AV11"/>
      <c r="AW11" s="413"/>
    </row>
    <row r="12" spans="2:49" ht="24.75" customHeight="1" thickTop="1" thickBot="1" x14ac:dyDescent="0.2">
      <c r="F12" s="549">
        <f>+ROUND(P12,1)+ROUND(P15,1)+ROUND(P18,1)+ROUND(P24,1)+P27-ROUND(F15,1)</f>
        <v>0</v>
      </c>
      <c r="G12" s="550"/>
      <c r="H12" s="550"/>
      <c r="I12" s="52" t="s">
        <v>13</v>
      </c>
      <c r="J12" s="53"/>
      <c r="K12" s="54"/>
      <c r="L12" s="53"/>
      <c r="M12" s="555"/>
      <c r="N12" s="55"/>
      <c r="P12" s="535"/>
      <c r="Q12" s="553"/>
      <c r="R12" s="553"/>
      <c r="S12" s="553"/>
      <c r="T12" s="52" t="s">
        <v>13</v>
      </c>
      <c r="U12" s="53"/>
      <c r="V12" s="53"/>
      <c r="W12" s="53"/>
      <c r="X12" s="53"/>
      <c r="Y12"/>
      <c r="Z12"/>
      <c r="AA12"/>
      <c r="AB12"/>
      <c r="AC12" s="56"/>
      <c r="AE12" s="565"/>
      <c r="AG12" s="137"/>
      <c r="AH12" s="535"/>
      <c r="AI12" s="536"/>
      <c r="AJ12" s="536"/>
      <c r="AK12" s="536"/>
      <c r="AL12" s="536"/>
      <c r="AM12" s="536"/>
      <c r="AN12" s="52" t="s">
        <v>13</v>
      </c>
      <c r="AO12" s="53"/>
      <c r="AP12" s="53"/>
      <c r="AQ12" s="53"/>
      <c r="AR12" s="53"/>
      <c r="AS12"/>
      <c r="AT12"/>
      <c r="AU12"/>
      <c r="AV12"/>
      <c r="AW12" s="413"/>
    </row>
    <row r="13" spans="2:49" ht="24.75" customHeight="1" thickTop="1" thickBot="1" x14ac:dyDescent="0.2">
      <c r="J13" s="53"/>
      <c r="K13" s="57"/>
      <c r="L13" s="53"/>
      <c r="M13" s="555"/>
      <c r="N13" s="56"/>
      <c r="U13" s="53"/>
      <c r="V13" s="53"/>
      <c r="W13" s="53"/>
      <c r="X13" s="53"/>
      <c r="Y13"/>
      <c r="Z13"/>
      <c r="AA13"/>
      <c r="AB13"/>
      <c r="AC13" s="56"/>
      <c r="AE13" s="565"/>
      <c r="AG13" s="143"/>
      <c r="AH13" s="140"/>
      <c r="AI13" s="141"/>
      <c r="AJ13" s="141"/>
      <c r="AK13" s="141"/>
      <c r="AL13" s="141"/>
      <c r="AM13" s="142"/>
      <c r="AN13" s="142"/>
      <c r="AQ13" s="41"/>
      <c r="AR13" s="41"/>
      <c r="AS13" s="139"/>
      <c r="AT13" s="139"/>
      <c r="AU13" s="278"/>
      <c r="AV13" s="53"/>
      <c r="AW13" s="413"/>
    </row>
    <row r="14" spans="2:49" ht="27" customHeight="1" thickTop="1" thickBot="1" x14ac:dyDescent="0.2">
      <c r="F14" s="51" t="s">
        <v>427</v>
      </c>
      <c r="G14" s="557" t="s">
        <v>222</v>
      </c>
      <c r="H14" s="557"/>
      <c r="I14" s="558"/>
      <c r="J14" s="59"/>
      <c r="K14" s="60"/>
      <c r="L14" s="53"/>
      <c r="M14" s="555"/>
      <c r="N14" s="56"/>
      <c r="O14" s="48"/>
      <c r="P14" s="45" t="s">
        <v>24</v>
      </c>
      <c r="Q14" s="567" t="s">
        <v>275</v>
      </c>
      <c r="R14" s="567"/>
      <c r="S14" s="567"/>
      <c r="T14" s="568"/>
      <c r="U14" s="190"/>
      <c r="V14" s="64"/>
      <c r="W14" s="53"/>
      <c r="X14" s="53"/>
      <c r="Y14"/>
      <c r="Z14"/>
      <c r="AA14"/>
      <c r="AB14"/>
      <c r="AC14" s="56"/>
      <c r="AE14" s="566"/>
      <c r="AG14" s="144"/>
      <c r="AH14" s="51" t="s">
        <v>176</v>
      </c>
      <c r="AI14" s="606" t="s">
        <v>292</v>
      </c>
      <c r="AJ14" s="606"/>
      <c r="AK14" s="606"/>
      <c r="AL14" s="606"/>
      <c r="AM14" s="606"/>
      <c r="AN14" s="607"/>
      <c r="AO14"/>
      <c r="AS14" s="139"/>
      <c r="AT14" s="139"/>
      <c r="AU14" s="278"/>
      <c r="AV14" s="53"/>
      <c r="AW14" s="413"/>
    </row>
    <row r="15" spans="2:49" ht="24.75" customHeight="1" thickBot="1" x14ac:dyDescent="0.2">
      <c r="F15" s="602"/>
      <c r="G15" s="603"/>
      <c r="H15" s="603"/>
      <c r="I15" s="44" t="s">
        <v>13</v>
      </c>
      <c r="J15" s="53"/>
      <c r="K15" s="56"/>
      <c r="L15" s="53"/>
      <c r="M15" s="555"/>
      <c r="N15" s="56"/>
      <c r="P15" s="535"/>
      <c r="Q15" s="553"/>
      <c r="R15" s="553"/>
      <c r="S15" s="553"/>
      <c r="T15" s="52" t="s">
        <v>13</v>
      </c>
      <c r="U15" s="53"/>
      <c r="V15" s="53"/>
      <c r="W15" s="53"/>
      <c r="X15" s="53"/>
      <c r="Y15"/>
      <c r="Z15"/>
      <c r="AA15"/>
      <c r="AB15"/>
      <c r="AC15" s="56"/>
      <c r="AH15" s="543"/>
      <c r="AI15" s="544"/>
      <c r="AJ15" s="544"/>
      <c r="AK15" s="544"/>
      <c r="AL15" s="544"/>
      <c r="AM15" s="544"/>
      <c r="AN15" s="44" t="s">
        <v>13</v>
      </c>
      <c r="AO15"/>
      <c r="AS15" s="62" t="s">
        <v>30</v>
      </c>
      <c r="AT15" s="63"/>
      <c r="AW15" s="413"/>
    </row>
    <row r="16" spans="2:49" ht="24.75" customHeight="1" thickTop="1" thickBot="1" x14ac:dyDescent="0.2">
      <c r="K16" s="56"/>
      <c r="L16" s="53"/>
      <c r="M16" s="555"/>
      <c r="N16" s="56"/>
      <c r="P16" s="530" t="str">
        <f>+IF(Y18=0,"",IF(Y18-P18=Y18,"エラー！：⑥残さ物量があるのに、④自ら中間処理した量がゼロになっています",""))</f>
        <v/>
      </c>
      <c r="Q16" s="530"/>
      <c r="R16" s="530"/>
      <c r="S16" s="530"/>
      <c r="T16" s="530"/>
      <c r="U16" s="530"/>
      <c r="V16" s="530"/>
      <c r="W16" s="530"/>
      <c r="X16" s="530"/>
      <c r="Y16" s="530"/>
      <c r="Z16" s="530"/>
      <c r="AA16" s="530"/>
      <c r="AB16" s="530"/>
      <c r="AC16" s="56"/>
      <c r="AD16" s="53"/>
      <c r="AE16" s="186"/>
      <c r="AP16" s="50"/>
      <c r="AQ16" s="53"/>
      <c r="AS16" s="528" t="s">
        <v>175</v>
      </c>
      <c r="AT16" s="529"/>
      <c r="AU16" s="95"/>
      <c r="AV16" s="44" t="s">
        <v>13</v>
      </c>
      <c r="AW16" s="413"/>
    </row>
    <row r="17" spans="2:49" ht="27" customHeight="1" thickTop="1" thickBot="1" x14ac:dyDescent="0.2">
      <c r="K17" s="56"/>
      <c r="L17" s="53"/>
      <c r="M17" s="555"/>
      <c r="N17" s="56"/>
      <c r="O17" s="48"/>
      <c r="P17" s="45" t="s">
        <v>27</v>
      </c>
      <c r="Q17" s="531" t="s">
        <v>276</v>
      </c>
      <c r="R17" s="531"/>
      <c r="S17" s="531"/>
      <c r="T17" s="532"/>
      <c r="U17" s="541"/>
      <c r="V17" s="542"/>
      <c r="W17" s="542"/>
      <c r="X17" s="542"/>
      <c r="Y17" s="136" t="s">
        <v>21</v>
      </c>
      <c r="Z17" s="531" t="s">
        <v>279</v>
      </c>
      <c r="AA17" s="531"/>
      <c r="AB17" s="532"/>
      <c r="AC17" s="149"/>
      <c r="AD17" s="144"/>
      <c r="AE17" s="554" t="s">
        <v>28</v>
      </c>
      <c r="AF17" s="48"/>
      <c r="AG17" s="48"/>
      <c r="AH17" s="247" t="s">
        <v>178</v>
      </c>
      <c r="AI17" s="557" t="s">
        <v>281</v>
      </c>
      <c r="AJ17" s="557"/>
      <c r="AK17" s="557"/>
      <c r="AL17" s="558"/>
      <c r="AM17" s="48"/>
      <c r="AN17" s="255"/>
      <c r="AO17" s="610" t="s">
        <v>253</v>
      </c>
      <c r="AP17" s="558"/>
      <c r="AQ17" s="257"/>
      <c r="AS17" s="528" t="s">
        <v>259</v>
      </c>
      <c r="AT17" s="529"/>
      <c r="AU17" s="95"/>
      <c r="AV17" s="44" t="s">
        <v>34</v>
      </c>
      <c r="AW17" s="413"/>
    </row>
    <row r="18" spans="2:49" ht="24.75" customHeight="1" thickBot="1" x14ac:dyDescent="0.2">
      <c r="K18" s="56"/>
      <c r="L18" s="53"/>
      <c r="M18" s="555"/>
      <c r="N18" s="56"/>
      <c r="P18" s="535"/>
      <c r="Q18" s="553"/>
      <c r="R18" s="553"/>
      <c r="S18" s="553"/>
      <c r="T18" s="52" t="s">
        <v>13</v>
      </c>
      <c r="U18"/>
      <c r="V18" s="248"/>
      <c r="W18"/>
      <c r="X18" s="194"/>
      <c r="Y18" s="549">
        <f>+ROUND(AH9,1)+ROUND(AH12,1)+ROUND(AH15,1)+AH18</f>
        <v>0</v>
      </c>
      <c r="Z18" s="550"/>
      <c r="AA18" s="550"/>
      <c r="AB18" s="52" t="s">
        <v>4</v>
      </c>
      <c r="AC18" s="193"/>
      <c r="AD18" s="193"/>
      <c r="AE18" s="555"/>
      <c r="AH18" s="585">
        <f>+ROUND(AO18,1)+ROUND(AO21,1)</f>
        <v>0</v>
      </c>
      <c r="AI18" s="582"/>
      <c r="AJ18" s="582"/>
      <c r="AK18" s="582"/>
      <c r="AL18" s="44" t="s">
        <v>13</v>
      </c>
      <c r="AM18" s="55"/>
      <c r="AO18" s="273">
        <f>+ROUND(AU16,1)+ROUND(AU17,1)+ROUND(AU18,1)</f>
        <v>0</v>
      </c>
      <c r="AP18" s="44" t="s">
        <v>34</v>
      </c>
      <c r="AS18" s="528" t="s">
        <v>177</v>
      </c>
      <c r="AT18" s="529"/>
      <c r="AU18" s="95"/>
      <c r="AV18" s="44" t="s">
        <v>26</v>
      </c>
      <c r="AW18" s="413"/>
    </row>
    <row r="19" spans="2:49" ht="24.75" customHeight="1" thickTop="1" thickBot="1" x14ac:dyDescent="0.2">
      <c r="K19" s="56"/>
      <c r="L19" s="53"/>
      <c r="M19" s="555"/>
      <c r="N19" s="56"/>
      <c r="P19" s="131"/>
      <c r="Q19" s="266"/>
      <c r="R19" s="197"/>
      <c r="S19" s="131"/>
      <c r="T19" s="131"/>
      <c r="U19" s="133"/>
      <c r="V19" s="249"/>
      <c r="W19" s="133"/>
      <c r="X19" s="133"/>
      <c r="Y19" s="132"/>
      <c r="Z19" s="132"/>
      <c r="AA19" s="132"/>
      <c r="AB19" s="132"/>
      <c r="AC19" s="53"/>
      <c r="AD19" s="53"/>
      <c r="AE19" s="555"/>
      <c r="AH19" s="53"/>
      <c r="AI19" s="56"/>
      <c r="AJ19" s="53"/>
      <c r="AK19" s="53"/>
      <c r="AL19" s="53"/>
      <c r="AM19" s="56"/>
      <c r="AS19"/>
      <c r="AT19"/>
      <c r="AU19"/>
      <c r="AV19"/>
      <c r="AW19" s="636" t="s">
        <v>450</v>
      </c>
    </row>
    <row r="20" spans="2:49" ht="27" customHeight="1" thickTop="1" thickBot="1" x14ac:dyDescent="0.2">
      <c r="K20" s="56"/>
      <c r="L20" s="53"/>
      <c r="M20" s="555"/>
      <c r="N20" s="56"/>
      <c r="P20" s="45" t="s">
        <v>48</v>
      </c>
      <c r="Q20" s="531" t="s">
        <v>277</v>
      </c>
      <c r="R20" s="531"/>
      <c r="S20" s="531"/>
      <c r="T20" s="532"/>
      <c r="U20" s="131"/>
      <c r="V20" s="250"/>
      <c r="W20" s="253"/>
      <c r="X20" s="254"/>
      <c r="Y20" s="136" t="s">
        <v>25</v>
      </c>
      <c r="Z20" s="531" t="s">
        <v>278</v>
      </c>
      <c r="AA20" s="531"/>
      <c r="AB20" s="532"/>
      <c r="AC20" s="53"/>
      <c r="AD20" s="53"/>
      <c r="AE20" s="555"/>
      <c r="AG20" s="53"/>
      <c r="AH20" s="53"/>
      <c r="AI20" s="56"/>
      <c r="AJ20" s="53"/>
      <c r="AK20" s="53"/>
      <c r="AL20" s="147"/>
      <c r="AM20" s="56"/>
      <c r="AN20" s="256"/>
      <c r="AO20" s="610" t="s">
        <v>255</v>
      </c>
      <c r="AP20" s="558"/>
      <c r="AQ20" s="191"/>
      <c r="AR20" s="53"/>
      <c r="AS20" s="58"/>
      <c r="AT20" s="58"/>
      <c r="AW20" s="636"/>
    </row>
    <row r="21" spans="2:49" ht="25.15" customHeight="1" thickBot="1" x14ac:dyDescent="0.2">
      <c r="B21" s="604" t="s">
        <v>444</v>
      </c>
      <c r="C21" s="604"/>
      <c r="D21" s="604"/>
      <c r="E21" s="604"/>
      <c r="F21" s="604"/>
      <c r="G21" s="604"/>
      <c r="H21" s="604"/>
      <c r="I21" s="604"/>
      <c r="J21" s="604"/>
      <c r="K21" s="56"/>
      <c r="L21" s="53"/>
      <c r="M21" s="555"/>
      <c r="N21" s="56"/>
      <c r="P21" s="535"/>
      <c r="Q21" s="562"/>
      <c r="R21" s="562"/>
      <c r="S21" s="562"/>
      <c r="T21" s="52" t="s">
        <v>13</v>
      </c>
      <c r="U21" s="131"/>
      <c r="V21" s="131"/>
      <c r="W21" s="131"/>
      <c r="X21" s="131"/>
      <c r="Y21" s="549">
        <f>+P18-Y18</f>
        <v>0</v>
      </c>
      <c r="Z21" s="550"/>
      <c r="AA21" s="550"/>
      <c r="AB21" s="52" t="s">
        <v>4</v>
      </c>
      <c r="AC21" s="133"/>
      <c r="AD21" s="53"/>
      <c r="AE21" s="556"/>
      <c r="AG21" s="53"/>
      <c r="AH21" s="53"/>
      <c r="AI21" s="56"/>
      <c r="AJ21" s="53"/>
      <c r="AK21" s="53"/>
      <c r="AL21" s="53"/>
      <c r="AM21" s="53"/>
      <c r="AN21" s="147"/>
      <c r="AO21" s="95"/>
      <c r="AP21" s="44" t="s">
        <v>38</v>
      </c>
      <c r="AQ21" s="191"/>
      <c r="AR21" s="53"/>
      <c r="AS21"/>
      <c r="AT21"/>
      <c r="AU21"/>
      <c r="AV21"/>
      <c r="AW21" s="413"/>
    </row>
    <row r="22" spans="2:49" ht="25.5" customHeight="1" thickTop="1" thickBot="1" x14ac:dyDescent="0.2">
      <c r="B22" s="605"/>
      <c r="C22" s="605"/>
      <c r="D22" s="605"/>
      <c r="E22" s="605"/>
      <c r="F22" s="605"/>
      <c r="G22" s="605"/>
      <c r="H22" s="605"/>
      <c r="I22" s="605"/>
      <c r="J22" s="605"/>
      <c r="K22" s="56"/>
      <c r="L22" s="53"/>
      <c r="M22" s="555"/>
      <c r="N22" s="56"/>
      <c r="P22" s="559" t="str">
        <f>+IF(P21=0,"",IF(P18&lt;P21,"エラー !：④の内数である⑤の量が④を超えています",""))</f>
        <v/>
      </c>
      <c r="Q22" s="559"/>
      <c r="R22" s="559"/>
      <c r="S22" s="559"/>
      <c r="T22" s="559"/>
      <c r="U22" s="559"/>
      <c r="V22" s="559"/>
      <c r="W22" s="132"/>
      <c r="X22" s="132"/>
      <c r="Y22" s="132"/>
      <c r="Z22" s="132"/>
      <c r="AA22" s="132"/>
      <c r="AB22" s="132"/>
      <c r="AC22" s="53"/>
      <c r="AD22" s="53"/>
      <c r="AE22" s="186"/>
      <c r="AG22" s="53"/>
      <c r="AH22" s="53"/>
      <c r="AI22" s="56"/>
      <c r="AJ22" s="53"/>
      <c r="AK22" s="53"/>
      <c r="AL22" s="53"/>
      <c r="AM22" s="53"/>
      <c r="AN22" s="53"/>
      <c r="AW22" s="413"/>
    </row>
    <row r="23" spans="2:49" ht="27" customHeight="1" thickTop="1" thickBot="1" x14ac:dyDescent="0.2">
      <c r="B23" s="601" t="s">
        <v>199</v>
      </c>
      <c r="C23" s="540"/>
      <c r="D23" s="539" t="s">
        <v>445</v>
      </c>
      <c r="E23" s="539"/>
      <c r="F23" s="539"/>
      <c r="G23" s="540"/>
      <c r="H23" s="601" t="s">
        <v>446</v>
      </c>
      <c r="I23" s="539"/>
      <c r="J23" s="540"/>
      <c r="K23" s="56"/>
      <c r="L23" s="53"/>
      <c r="M23" s="555"/>
      <c r="N23" s="56"/>
      <c r="O23" s="48"/>
      <c r="P23" s="51" t="s">
        <v>88</v>
      </c>
      <c r="Q23" s="557" t="s">
        <v>32</v>
      </c>
      <c r="R23" s="557"/>
      <c r="S23" s="557"/>
      <c r="T23" s="558"/>
      <c r="U23" s="560"/>
      <c r="V23" s="561"/>
      <c r="W23" s="561"/>
      <c r="X23" s="561"/>
      <c r="AC23" s="53"/>
      <c r="AD23" s="53"/>
      <c r="AE23"/>
      <c r="AF23"/>
      <c r="AG23"/>
      <c r="AH23"/>
      <c r="AI23" s="258"/>
      <c r="AJ23"/>
      <c r="AK23" s="53"/>
      <c r="AL23" s="53"/>
      <c r="AM23" s="53"/>
      <c r="AN23" s="151"/>
      <c r="AP23" s="53"/>
      <c r="AR23" s="49"/>
      <c r="AS23" s="136" t="s">
        <v>190</v>
      </c>
      <c r="AT23" s="531" t="s">
        <v>191</v>
      </c>
      <c r="AU23" s="531"/>
      <c r="AV23" s="532"/>
      <c r="AW23" s="413"/>
    </row>
    <row r="24" spans="2:49" ht="27" customHeight="1" thickBot="1" x14ac:dyDescent="0.2">
      <c r="B24" s="614" t="s">
        <v>200</v>
      </c>
      <c r="C24" s="615"/>
      <c r="D24" s="603">
        <v>0</v>
      </c>
      <c r="E24" s="603"/>
      <c r="F24" s="603"/>
      <c r="G24" s="195" t="s">
        <v>198</v>
      </c>
      <c r="H24" s="581">
        <f>+F12</f>
        <v>0</v>
      </c>
      <c r="I24" s="582"/>
      <c r="J24" s="195" t="s">
        <v>198</v>
      </c>
      <c r="K24" s="56"/>
      <c r="L24" s="53"/>
      <c r="M24" s="556"/>
      <c r="P24" s="543"/>
      <c r="Q24" s="563"/>
      <c r="R24" s="563"/>
      <c r="S24" s="563"/>
      <c r="T24" s="44" t="s">
        <v>13</v>
      </c>
      <c r="U24"/>
      <c r="V24"/>
      <c r="W24"/>
      <c r="X24"/>
      <c r="AC24" s="53"/>
      <c r="AD24" s="53"/>
      <c r="AE24"/>
      <c r="AF24"/>
      <c r="AG24"/>
      <c r="AH24"/>
      <c r="AI24" s="258"/>
      <c r="AJ24"/>
      <c r="AK24" s="53"/>
      <c r="AL24" s="141"/>
      <c r="AM24" s="53"/>
      <c r="AN24" s="53"/>
      <c r="AQ24" s="56"/>
      <c r="AR24" s="146"/>
      <c r="AS24" s="549">
        <f>+ROUND(AU16,1)+ROUND(AA28,1)</f>
        <v>0</v>
      </c>
      <c r="AT24" s="550"/>
      <c r="AU24" s="550"/>
      <c r="AV24" s="52" t="s">
        <v>13</v>
      </c>
      <c r="AW24" s="413"/>
    </row>
    <row r="25" spans="2:49" ht="27" customHeight="1" thickBot="1" x14ac:dyDescent="0.2">
      <c r="B25" s="614" t="s">
        <v>201</v>
      </c>
      <c r="C25" s="615"/>
      <c r="D25" s="603">
        <v>0</v>
      </c>
      <c r="E25" s="603"/>
      <c r="F25" s="603"/>
      <c r="G25" s="195" t="s">
        <v>198</v>
      </c>
      <c r="H25" s="581">
        <f>+P12+AH9</f>
        <v>0</v>
      </c>
      <c r="I25" s="582"/>
      <c r="J25" s="195" t="s">
        <v>198</v>
      </c>
      <c r="K25" s="56"/>
      <c r="L25" s="53"/>
      <c r="P25" s="53"/>
      <c r="Q25" s="53"/>
      <c r="R25" s="53"/>
      <c r="S25" s="53"/>
      <c r="T25" s="53"/>
      <c r="U25" s="53"/>
      <c r="V25" s="53"/>
      <c r="AE25" s="150"/>
      <c r="AH25" s="53"/>
      <c r="AI25" s="56"/>
      <c r="AJ25" s="53"/>
      <c r="AK25" s="53"/>
      <c r="AL25" s="187"/>
      <c r="AM25" s="187"/>
      <c r="AN25" s="187"/>
      <c r="AQ25" s="268"/>
      <c r="AR25" s="128"/>
      <c r="AW25" s="413"/>
    </row>
    <row r="26" spans="2:49" ht="27" customHeight="1" thickTop="1" thickBot="1" x14ac:dyDescent="0.2">
      <c r="B26" s="614" t="s">
        <v>202</v>
      </c>
      <c r="C26" s="615"/>
      <c r="D26" s="603">
        <v>0</v>
      </c>
      <c r="E26" s="603"/>
      <c r="F26" s="603"/>
      <c r="G26" s="195" t="s">
        <v>198</v>
      </c>
      <c r="H26" s="581">
        <f>+P21</f>
        <v>0</v>
      </c>
      <c r="I26" s="582"/>
      <c r="J26" s="195" t="s">
        <v>198</v>
      </c>
      <c r="K26" s="56"/>
      <c r="L26" s="144"/>
      <c r="M26" s="554" t="s">
        <v>35</v>
      </c>
      <c r="N26" s="48"/>
      <c r="O26" s="48"/>
      <c r="P26" s="247" t="s">
        <v>180</v>
      </c>
      <c r="Q26" s="557" t="s">
        <v>181</v>
      </c>
      <c r="R26" s="557"/>
      <c r="S26" s="557"/>
      <c r="T26" s="558"/>
      <c r="U26" s="48"/>
      <c r="V26" s="48"/>
      <c r="W26" s="48"/>
      <c r="X26" s="48"/>
      <c r="Y26" s="48"/>
      <c r="Z26" s="48"/>
      <c r="AA26" s="48"/>
      <c r="AB26" s="48"/>
      <c r="AC26" s="48"/>
      <c r="AD26" s="48"/>
      <c r="AE26" s="48"/>
      <c r="AF26" s="48"/>
      <c r="AG26" s="48"/>
      <c r="AH26" s="48"/>
      <c r="AI26" s="61"/>
      <c r="AJ26" s="48"/>
      <c r="AK26" s="49"/>
      <c r="AL26" s="136" t="s">
        <v>187</v>
      </c>
      <c r="AM26" s="531" t="s">
        <v>282</v>
      </c>
      <c r="AN26" s="531"/>
      <c r="AO26" s="531"/>
      <c r="AP26" s="532"/>
      <c r="AQ26" s="270"/>
      <c r="AR26" s="271"/>
      <c r="AS26" s="136" t="s">
        <v>192</v>
      </c>
      <c r="AT26" s="531" t="s">
        <v>430</v>
      </c>
      <c r="AU26" s="531"/>
      <c r="AV26" s="532"/>
      <c r="AW26" s="413"/>
    </row>
    <row r="27" spans="2:49" ht="27" customHeight="1" thickBot="1" x14ac:dyDescent="0.2">
      <c r="B27" s="614" t="s">
        <v>223</v>
      </c>
      <c r="C27" s="615"/>
      <c r="D27" s="603">
        <v>0</v>
      </c>
      <c r="E27" s="603"/>
      <c r="F27" s="603"/>
      <c r="G27" s="195" t="s">
        <v>198</v>
      </c>
      <c r="H27" s="581">
        <f>+Y21</f>
        <v>0</v>
      </c>
      <c r="I27" s="582"/>
      <c r="J27" s="195" t="s">
        <v>198</v>
      </c>
      <c r="M27" s="555"/>
      <c r="P27" s="585">
        <f>+R30+ROUND(R33,1)</f>
        <v>0</v>
      </c>
      <c r="Q27" s="586"/>
      <c r="R27" s="586"/>
      <c r="S27" s="586"/>
      <c r="T27" s="44" t="s">
        <v>38</v>
      </c>
      <c r="U27" s="64"/>
      <c r="V27" s="64"/>
      <c r="Y27" s="62" t="s">
        <v>39</v>
      </c>
      <c r="Z27" s="65"/>
      <c r="AH27" s="53"/>
      <c r="AI27" s="53"/>
      <c r="AJ27" s="53"/>
      <c r="AK27" s="53"/>
      <c r="AL27" s="549">
        <f>+AH18+P27</f>
        <v>0</v>
      </c>
      <c r="AM27" s="550"/>
      <c r="AN27" s="550"/>
      <c r="AO27" s="550"/>
      <c r="AP27" s="52" t="s">
        <v>13</v>
      </c>
      <c r="AQ27" s="268"/>
      <c r="AR27" s="128"/>
      <c r="AS27" s="535"/>
      <c r="AT27" s="536"/>
      <c r="AU27" s="536"/>
      <c r="AV27" s="52" t="s">
        <v>13</v>
      </c>
      <c r="AW27" s="413"/>
    </row>
    <row r="28" spans="2:49" ht="27" customHeight="1" thickTop="1" thickBot="1" x14ac:dyDescent="0.2">
      <c r="B28" s="631" t="s">
        <v>332</v>
      </c>
      <c r="C28" s="632"/>
      <c r="D28" s="603">
        <v>0</v>
      </c>
      <c r="E28" s="603"/>
      <c r="F28" s="603"/>
      <c r="G28" s="195" t="s">
        <v>198</v>
      </c>
      <c r="H28" s="581">
        <f>+P15+AH12</f>
        <v>0</v>
      </c>
      <c r="I28" s="582"/>
      <c r="J28" s="195" t="s">
        <v>198</v>
      </c>
      <c r="M28" s="555"/>
      <c r="P28" s="56"/>
      <c r="U28" s="53"/>
      <c r="V28" s="53"/>
      <c r="Y28" s="587" t="s">
        <v>175</v>
      </c>
      <c r="Z28" s="588"/>
      <c r="AA28" s="543"/>
      <c r="AB28" s="544"/>
      <c r="AC28" s="544"/>
      <c r="AD28" s="544"/>
      <c r="AE28" s="544"/>
      <c r="AF28" s="44" t="s">
        <v>13</v>
      </c>
      <c r="AH28" s="53"/>
      <c r="AI28" s="53"/>
      <c r="AN28" s="267"/>
      <c r="AQ28" s="268"/>
      <c r="AR28" s="128"/>
      <c r="AS28" s="410" t="str">
        <f>+IF(AS27=0,"",IF(AL27&lt;(AS24+AS27+AS31),"エラー !：⑩の内数である（⑫+⑬＋⑭）の量が⑩を超えています",""))</f>
        <v/>
      </c>
      <c r="AT28" s="408"/>
      <c r="AU28" s="408"/>
      <c r="AV28" s="408"/>
      <c r="AW28" s="413"/>
    </row>
    <row r="29" spans="2:49" ht="27" customHeight="1" thickTop="1" thickBot="1" x14ac:dyDescent="0.2">
      <c r="B29" s="614" t="s">
        <v>224</v>
      </c>
      <c r="C29" s="615"/>
      <c r="D29" s="603">
        <v>0</v>
      </c>
      <c r="E29" s="603"/>
      <c r="F29" s="603"/>
      <c r="G29" s="195" t="s">
        <v>198</v>
      </c>
      <c r="H29" s="581">
        <f>+AL27</f>
        <v>0</v>
      </c>
      <c r="I29" s="582"/>
      <c r="J29" s="195" t="s">
        <v>198</v>
      </c>
      <c r="M29" s="555"/>
      <c r="P29" s="56"/>
      <c r="Q29" s="144"/>
      <c r="R29" s="51" t="s">
        <v>183</v>
      </c>
      <c r="S29" s="557" t="s">
        <v>33</v>
      </c>
      <c r="T29" s="571"/>
      <c r="U29" s="571"/>
      <c r="V29" s="572"/>
      <c r="W29" s="48"/>
      <c r="X29" s="66"/>
      <c r="Y29" s="587" t="s">
        <v>258</v>
      </c>
      <c r="Z29" s="588"/>
      <c r="AA29" s="543"/>
      <c r="AB29" s="544"/>
      <c r="AC29" s="544"/>
      <c r="AD29" s="544"/>
      <c r="AE29" s="544"/>
      <c r="AF29" s="44" t="s">
        <v>13</v>
      </c>
      <c r="AH29" s="53"/>
      <c r="AI29" s="53"/>
      <c r="AJ29" s="53"/>
      <c r="AK29" s="53"/>
      <c r="AL29" s="136" t="s">
        <v>188</v>
      </c>
      <c r="AM29" s="531" t="s">
        <v>189</v>
      </c>
      <c r="AN29" s="531"/>
      <c r="AO29" s="531"/>
      <c r="AP29" s="532"/>
      <c r="AQ29" s="269"/>
      <c r="AR29" s="272"/>
      <c r="AS29" s="579" t="s">
        <v>193</v>
      </c>
      <c r="AT29" s="575" t="s">
        <v>431</v>
      </c>
      <c r="AU29" s="575"/>
      <c r="AV29" s="576"/>
      <c r="AW29" s="413"/>
    </row>
    <row r="30" spans="2:49" ht="27" customHeight="1" thickBot="1" x14ac:dyDescent="0.2">
      <c r="B30" s="614" t="s">
        <v>225</v>
      </c>
      <c r="C30" s="615"/>
      <c r="D30" s="603">
        <v>0</v>
      </c>
      <c r="E30" s="603"/>
      <c r="F30" s="603"/>
      <c r="G30" s="195" t="s">
        <v>198</v>
      </c>
      <c r="H30" s="581">
        <f>+AL30</f>
        <v>0</v>
      </c>
      <c r="I30" s="582"/>
      <c r="J30" s="195" t="s">
        <v>198</v>
      </c>
      <c r="M30" s="555"/>
      <c r="P30" s="56"/>
      <c r="R30" s="585">
        <f>+ROUND(AA28,1)+ROUND(AA29,1)+ROUND(AA30,1)</f>
        <v>0</v>
      </c>
      <c r="S30" s="586"/>
      <c r="T30" s="586"/>
      <c r="U30" s="586"/>
      <c r="V30" s="44" t="s">
        <v>16</v>
      </c>
      <c r="Y30" s="587" t="s">
        <v>186</v>
      </c>
      <c r="Z30" s="588"/>
      <c r="AA30" s="543"/>
      <c r="AB30" s="544"/>
      <c r="AC30" s="544"/>
      <c r="AD30" s="544"/>
      <c r="AE30" s="544"/>
      <c r="AF30" s="44" t="s">
        <v>13</v>
      </c>
      <c r="AL30" s="535"/>
      <c r="AM30" s="536"/>
      <c r="AN30" s="536"/>
      <c r="AO30" s="536"/>
      <c r="AP30" s="52" t="s">
        <v>13</v>
      </c>
      <c r="AS30" s="580"/>
      <c r="AT30" s="577"/>
      <c r="AU30" s="577"/>
      <c r="AV30" s="578"/>
      <c r="AW30" s="413"/>
    </row>
    <row r="31" spans="2:49" ht="27" customHeight="1" thickTop="1" thickBot="1" x14ac:dyDescent="0.2">
      <c r="B31" s="614" t="s">
        <v>226</v>
      </c>
      <c r="C31" s="615"/>
      <c r="D31" s="603">
        <v>0</v>
      </c>
      <c r="E31" s="603"/>
      <c r="F31" s="603"/>
      <c r="G31" s="195" t="s">
        <v>198</v>
      </c>
      <c r="H31" s="581">
        <f>+AS24</f>
        <v>0</v>
      </c>
      <c r="I31" s="582"/>
      <c r="J31" s="195" t="s">
        <v>198</v>
      </c>
      <c r="M31" s="555"/>
      <c r="P31" s="56"/>
      <c r="Y31"/>
      <c r="Z31"/>
      <c r="AA31" s="67" t="s">
        <v>90</v>
      </c>
      <c r="AK31" s="128"/>
      <c r="AL31" s="530" t="str">
        <f>+IF(AL30=0,"",IF(AL27&lt;AL30,"エラー !：⑩の内数である⑪の量が⑩を超えています",""))</f>
        <v/>
      </c>
      <c r="AM31" s="530"/>
      <c r="AN31" s="530"/>
      <c r="AO31" s="530"/>
      <c r="AP31" s="530"/>
      <c r="AQ31" s="530"/>
      <c r="AR31" s="41"/>
      <c r="AS31" s="573"/>
      <c r="AT31" s="574"/>
      <c r="AU31" s="574"/>
      <c r="AV31" s="163" t="s">
        <v>13</v>
      </c>
      <c r="AW31" s="413"/>
    </row>
    <row r="32" spans="2:49" ht="27" customHeight="1" thickTop="1" thickBot="1" x14ac:dyDescent="0.2">
      <c r="B32" s="614" t="s">
        <v>428</v>
      </c>
      <c r="C32" s="615"/>
      <c r="D32" s="603">
        <v>0</v>
      </c>
      <c r="E32" s="603"/>
      <c r="F32" s="603"/>
      <c r="G32" s="195" t="s">
        <v>198</v>
      </c>
      <c r="H32" s="581">
        <f>+AS27</f>
        <v>0</v>
      </c>
      <c r="I32" s="582"/>
      <c r="J32" s="195" t="s">
        <v>198</v>
      </c>
      <c r="M32" s="555"/>
      <c r="P32" s="56"/>
      <c r="Q32" s="144"/>
      <c r="R32" s="51" t="s">
        <v>185</v>
      </c>
      <c r="S32" s="557" t="s">
        <v>37</v>
      </c>
      <c r="T32" s="571"/>
      <c r="U32" s="571"/>
      <c r="V32" s="572"/>
      <c r="W32" s="53"/>
      <c r="X32" s="53"/>
      <c r="Y32"/>
      <c r="Z32"/>
      <c r="AA32" s="621" t="s">
        <v>330</v>
      </c>
      <c r="AB32" s="622"/>
      <c r="AC32" s="622"/>
      <c r="AD32" s="622"/>
      <c r="AE32" s="622"/>
      <c r="AF32" s="622" t="s">
        <v>194</v>
      </c>
      <c r="AG32" s="622"/>
      <c r="AH32" s="622"/>
      <c r="AI32" s="622"/>
      <c r="AJ32" s="622"/>
      <c r="AK32" s="622"/>
      <c r="AL32" s="622" t="s">
        <v>195</v>
      </c>
      <c r="AM32" s="622"/>
      <c r="AN32" s="622"/>
      <c r="AO32" s="627"/>
      <c r="AP32" s="189"/>
      <c r="AS32" s="411" t="str">
        <f>+IF(AS31=0,"",IF(AL27&lt;(AS24+AS27+AS31),"エラー !：⑩の内数である（⑫+⑬＋⑭）の量が⑩を超えています",""))</f>
        <v/>
      </c>
      <c r="AT32" s="409"/>
      <c r="AU32" s="409"/>
      <c r="AV32" s="409"/>
      <c r="AW32" s="413"/>
    </row>
    <row r="33" spans="2:62" ht="27" customHeight="1" thickBot="1" x14ac:dyDescent="0.2">
      <c r="B33" s="618" t="s">
        <v>429</v>
      </c>
      <c r="C33" s="619"/>
      <c r="D33" s="569">
        <v>0</v>
      </c>
      <c r="E33" s="570"/>
      <c r="F33" s="570"/>
      <c r="G33" s="196" t="s">
        <v>198</v>
      </c>
      <c r="H33" s="583">
        <f>+AS31</f>
        <v>0</v>
      </c>
      <c r="I33" s="584"/>
      <c r="J33" s="196" t="s">
        <v>198</v>
      </c>
      <c r="M33" s="556"/>
      <c r="R33" s="543"/>
      <c r="S33" s="544"/>
      <c r="T33" s="544"/>
      <c r="U33" s="544"/>
      <c r="V33" s="44" t="s">
        <v>38</v>
      </c>
      <c r="W33" s="53"/>
      <c r="X33" s="53"/>
      <c r="Y33"/>
      <c r="Z33"/>
      <c r="AA33" s="623"/>
      <c r="AB33" s="624"/>
      <c r="AC33" s="624"/>
      <c r="AD33" s="624"/>
      <c r="AE33" s="624"/>
      <c r="AF33" s="624"/>
      <c r="AG33" s="624"/>
      <c r="AH33" s="624"/>
      <c r="AI33" s="624"/>
      <c r="AJ33" s="624"/>
      <c r="AK33" s="624"/>
      <c r="AL33" s="624"/>
      <c r="AM33" s="624"/>
      <c r="AN33" s="624"/>
      <c r="AO33" s="628"/>
      <c r="AP33" s="189"/>
      <c r="AW33" s="413"/>
    </row>
    <row r="34" spans="2:62" ht="24" customHeight="1" x14ac:dyDescent="0.15">
      <c r="C34" s="259" t="str">
        <f>+IF(D30=0,"",IF(D29&lt;D30,"エラー !：上の表は、⑩の内数である⑪の量が⑩を超えています",""))</f>
        <v/>
      </c>
      <c r="AA34" s="625"/>
      <c r="AB34" s="626"/>
      <c r="AC34" s="626"/>
      <c r="AD34" s="626"/>
      <c r="AE34" s="626"/>
      <c r="AF34" s="626"/>
      <c r="AG34" s="626"/>
      <c r="AH34" s="626"/>
      <c r="AI34" s="626"/>
      <c r="AJ34" s="626"/>
      <c r="AK34" s="626"/>
      <c r="AL34" s="626"/>
      <c r="AM34" s="626"/>
      <c r="AN34" s="626"/>
      <c r="AO34" s="629"/>
      <c r="AP34" s="189"/>
      <c r="AW34" s="413"/>
    </row>
    <row r="35" spans="2:62" ht="15" customHeight="1" x14ac:dyDescent="0.15">
      <c r="C35" s="260" t="str">
        <f>+IF(D31=0,"",IF(D29&lt;D31,"エラー !：上の表は、⑩の内数である⑫の量が⑩を超えています",""))</f>
        <v/>
      </c>
      <c r="AF35" s="64"/>
      <c r="AG35" s="64"/>
      <c r="AH35" s="64"/>
      <c r="AI35" s="64"/>
      <c r="AJ35" s="64"/>
      <c r="AK35" s="64"/>
      <c r="AL35" s="53"/>
      <c r="AM35" s="53"/>
      <c r="AN35" s="53"/>
      <c r="AO35" s="53"/>
      <c r="AP35" s="53"/>
      <c r="AQ35" s="53"/>
      <c r="AR35" s="53"/>
    </row>
    <row r="36" spans="2:62" ht="15" customHeight="1" x14ac:dyDescent="0.15">
      <c r="C36" s="260" t="str">
        <f>+IF(D32=0,"",IF(D29&lt;D32,"エラー !：上の表は、⑩の内数である⑬の量が⑩を超えています",""))</f>
        <v/>
      </c>
      <c r="AF36" s="64"/>
      <c r="AG36" s="64"/>
      <c r="AH36" s="64"/>
      <c r="AI36" s="64"/>
      <c r="AJ36" s="64"/>
      <c r="AK36" s="64"/>
      <c r="AL36" s="64"/>
      <c r="AM36" s="152"/>
      <c r="AN36" s="152"/>
      <c r="AO36" s="128"/>
      <c r="AP36" s="53"/>
      <c r="AQ36" s="53"/>
      <c r="AR36" s="53"/>
      <c r="AS36" s="53"/>
      <c r="AT36" s="53"/>
      <c r="AU36" s="53"/>
      <c r="AV36" s="53"/>
      <c r="AW36" s="68"/>
      <c r="AY36" s="53"/>
      <c r="AZ36" s="53"/>
      <c r="BA36" s="53"/>
      <c r="BB36" s="53"/>
      <c r="BC36" s="53"/>
      <c r="BD36" s="53"/>
    </row>
    <row r="37" spans="2:62" ht="15" customHeight="1" x14ac:dyDescent="0.15">
      <c r="C37" s="260" t="str">
        <f>+IF(D33=0,"",IF(D29&lt;D33,"エラー !：上の表は、⑩の内数である⑭の量が⑩を超えています",""))</f>
        <v/>
      </c>
      <c r="J37" s="68"/>
      <c r="K37" s="68"/>
      <c r="R37" s="68"/>
      <c r="S37" s="68"/>
      <c r="T37" s="68"/>
      <c r="AF37" s="53"/>
      <c r="AG37" s="53"/>
      <c r="AH37" s="53"/>
      <c r="AI37" s="53"/>
      <c r="AJ37" s="53"/>
      <c r="AK37" s="53"/>
      <c r="AL37" s="64"/>
      <c r="AM37" s="128"/>
      <c r="AN37" s="128"/>
      <c r="AO37" s="128"/>
      <c r="AP37" s="53"/>
      <c r="AQ37" s="53"/>
      <c r="AR37" s="53"/>
      <c r="AS37" s="53"/>
      <c r="AT37" s="53"/>
      <c r="AU37" s="64"/>
      <c r="AV37" s="64"/>
      <c r="AW37" s="68"/>
      <c r="AY37" s="53"/>
      <c r="AZ37" s="53"/>
      <c r="BA37" s="53"/>
      <c r="BB37" s="53"/>
      <c r="BC37" s="53"/>
      <c r="BD37" s="53"/>
    </row>
    <row r="38" spans="2:62" ht="13.5" x14ac:dyDescent="0.15">
      <c r="H38" s="279"/>
      <c r="J38" s="68"/>
      <c r="K38" s="68"/>
      <c r="R38" s="68"/>
      <c r="S38" s="68"/>
      <c r="T38" s="68"/>
      <c r="AF38" s="53"/>
      <c r="AG38" s="53"/>
      <c r="AH38" s="53"/>
      <c r="AI38" s="53"/>
      <c r="AJ38" s="53"/>
      <c r="AK38" s="53"/>
      <c r="AL38" s="64"/>
      <c r="AM38" s="128"/>
      <c r="AN38" s="128"/>
      <c r="AO38" s="128"/>
      <c r="AP38" s="53"/>
      <c r="AQ38" s="53"/>
      <c r="AR38" s="53"/>
      <c r="AS38" s="128"/>
      <c r="AT38" s="152"/>
      <c r="AU38" s="64"/>
      <c r="AV38" s="64"/>
      <c r="AW38" s="68"/>
      <c r="AY38" s="53"/>
      <c r="AZ38" s="53"/>
      <c r="BA38" s="53"/>
      <c r="BB38" s="53"/>
      <c r="BC38" s="53"/>
      <c r="BD38" s="53"/>
    </row>
    <row r="39" spans="2:62" ht="13.5" x14ac:dyDescent="0.15">
      <c r="H39" s="279"/>
      <c r="J39" s="68"/>
      <c r="K39" s="68"/>
      <c r="R39" s="68"/>
      <c r="S39" s="68"/>
      <c r="T39" s="68"/>
      <c r="AF39" s="53"/>
      <c r="AG39" s="53"/>
      <c r="AH39" s="53"/>
      <c r="AI39" s="53"/>
      <c r="AJ39" s="53"/>
      <c r="AK39" s="53"/>
      <c r="AL39" s="64"/>
      <c r="AM39" s="128"/>
      <c r="AN39" s="128"/>
      <c r="AO39" s="128"/>
      <c r="AP39" s="53"/>
      <c r="AQ39" s="53"/>
      <c r="AR39" s="53"/>
      <c r="AS39" s="128"/>
      <c r="AT39" s="64"/>
      <c r="AU39" s="64"/>
      <c r="AV39" s="64"/>
      <c r="AW39" s="68"/>
      <c r="AY39" s="53"/>
      <c r="AZ39" s="53"/>
      <c r="BA39" s="53"/>
      <c r="BB39" s="53"/>
      <c r="BC39" s="53"/>
      <c r="BD39" s="53"/>
    </row>
    <row r="40" spans="2:62" ht="13.5" x14ac:dyDescent="0.15">
      <c r="H40" s="279"/>
      <c r="J40" s="68"/>
      <c r="K40" s="68"/>
      <c r="R40" s="68"/>
      <c r="S40" s="68"/>
      <c r="T40" s="68"/>
      <c r="AF40" s="53"/>
      <c r="AG40" s="53"/>
      <c r="AH40" s="53"/>
      <c r="AI40" s="53"/>
      <c r="AJ40" s="53"/>
      <c r="AK40" s="53"/>
      <c r="AL40" s="64"/>
      <c r="AM40" s="128"/>
      <c r="AN40" s="128"/>
      <c r="AO40" s="128"/>
      <c r="AP40" s="53"/>
      <c r="AQ40" s="53"/>
      <c r="AR40" s="53"/>
      <c r="AS40" s="128"/>
      <c r="AT40" s="64"/>
      <c r="AU40" s="64"/>
      <c r="AV40" s="64"/>
      <c r="AW40" s="68"/>
      <c r="AY40" s="53"/>
      <c r="AZ40" s="53"/>
      <c r="BA40" s="53"/>
      <c r="BB40" s="53"/>
      <c r="BC40" s="53"/>
      <c r="BD40" s="53"/>
    </row>
    <row r="41" spans="2:62" ht="13.5" x14ac:dyDescent="0.15">
      <c r="H41" s="279"/>
      <c r="J41" s="68"/>
      <c r="K41" s="68"/>
      <c r="R41" s="68"/>
      <c r="S41" s="68"/>
      <c r="T41" s="68"/>
      <c r="AF41" s="53"/>
      <c r="AG41" s="53"/>
      <c r="AH41" s="53"/>
      <c r="AI41" s="53"/>
      <c r="AJ41" s="53"/>
      <c r="AK41" s="53"/>
      <c r="AL41" s="53"/>
      <c r="AM41" s="53"/>
      <c r="AN41" s="53"/>
      <c r="AO41" s="53"/>
      <c r="AP41" s="53"/>
      <c r="AQ41" s="53"/>
      <c r="AR41" s="53"/>
      <c r="AS41" s="128"/>
      <c r="AT41" s="64"/>
      <c r="AU41" s="64"/>
      <c r="AV41" s="64"/>
      <c r="AW41" s="68"/>
      <c r="AY41" s="53"/>
      <c r="AZ41" s="53"/>
      <c r="BA41" s="53"/>
      <c r="BB41" s="53"/>
      <c r="BC41" s="53"/>
      <c r="BD41" s="53"/>
    </row>
    <row r="42" spans="2:62" ht="13.5" x14ac:dyDescent="0.15">
      <c r="H42" s="279"/>
      <c r="I42" s="68"/>
      <c r="J42" s="68"/>
      <c r="K42" s="68"/>
      <c r="R42" s="68"/>
      <c r="S42" s="68"/>
      <c r="T42" s="68"/>
      <c r="AQ42" s="53"/>
      <c r="AR42" s="53"/>
      <c r="AS42" s="128"/>
      <c r="AT42" s="64"/>
      <c r="AY42" s="53"/>
      <c r="AZ42" s="53"/>
      <c r="BA42" s="53"/>
      <c r="BB42" s="53"/>
      <c r="BC42" s="53"/>
      <c r="BD42" s="53"/>
    </row>
    <row r="43" spans="2:62" x14ac:dyDescent="0.15">
      <c r="H43" s="279"/>
      <c r="I43" s="68"/>
      <c r="J43" s="68"/>
      <c r="K43" s="68"/>
      <c r="R43" s="68"/>
      <c r="S43" s="68"/>
      <c r="T43" s="68"/>
      <c r="AW43" s="68"/>
      <c r="AY43" s="53"/>
      <c r="AZ43" s="53"/>
      <c r="BA43" s="53"/>
      <c r="BB43" s="53"/>
      <c r="BC43" s="53"/>
      <c r="BD43" s="53"/>
    </row>
    <row r="44" spans="2:62" x14ac:dyDescent="0.15">
      <c r="H44" s="279"/>
      <c r="I44" s="68"/>
      <c r="J44" s="68"/>
      <c r="K44" s="68"/>
      <c r="R44" s="68"/>
      <c r="S44" s="68"/>
      <c r="T44" s="68"/>
      <c r="AW44" s="68"/>
    </row>
    <row r="45" spans="2:62" x14ac:dyDescent="0.15">
      <c r="H45" s="279"/>
      <c r="I45" s="68"/>
      <c r="J45" s="68"/>
      <c r="K45" s="68"/>
      <c r="R45" s="68"/>
      <c r="S45" s="68"/>
      <c r="T45" s="68"/>
    </row>
    <row r="46" spans="2:62" x14ac:dyDescent="0.15">
      <c r="H46" s="279"/>
      <c r="I46" s="68"/>
      <c r="J46" s="68"/>
      <c r="K46" s="68"/>
      <c r="R46" s="68"/>
      <c r="S46" s="68"/>
      <c r="T46" s="68"/>
    </row>
    <row r="47" spans="2:62" ht="13.5" x14ac:dyDescent="0.15">
      <c r="H47" s="279"/>
      <c r="I47" s="68"/>
      <c r="J47" s="68"/>
      <c r="K47" s="68"/>
      <c r="R47" s="68"/>
      <c r="S47" s="68"/>
      <c r="T47" s="68"/>
      <c r="BH47" s="69"/>
      <c r="BI47" s="69"/>
      <c r="BJ47" s="67"/>
    </row>
    <row r="48" spans="2:62" x14ac:dyDescent="0.15">
      <c r="I48" s="68"/>
      <c r="J48" s="68"/>
      <c r="K48" s="68"/>
      <c r="R48" s="68"/>
      <c r="S48" s="68"/>
      <c r="T48" s="68"/>
      <c r="BH48" s="67"/>
    </row>
    <row r="49" spans="7:62" x14ac:dyDescent="0.15">
      <c r="G49" s="68"/>
      <c r="H49" s="68"/>
      <c r="I49" s="68"/>
      <c r="J49" s="68"/>
      <c r="K49" s="68"/>
      <c r="R49" s="68"/>
      <c r="S49" s="68"/>
      <c r="T49" s="68"/>
      <c r="BE49" s="67"/>
      <c r="BF49" s="67"/>
      <c r="BG49" s="67"/>
      <c r="BH49" s="67"/>
    </row>
    <row r="50" spans="7:62" x14ac:dyDescent="0.15">
      <c r="G50" s="68"/>
      <c r="H50" s="68"/>
      <c r="I50" s="68"/>
      <c r="J50" s="68"/>
      <c r="K50" s="68"/>
      <c r="R50" s="68"/>
      <c r="S50" s="68"/>
      <c r="T50" s="68"/>
      <c r="BE50" s="67"/>
      <c r="BF50" s="67"/>
      <c r="BG50" s="67"/>
      <c r="BH50" s="67"/>
    </row>
    <row r="51" spans="7:62" x14ac:dyDescent="0.15">
      <c r="G51" s="68"/>
      <c r="H51" s="68"/>
      <c r="I51" s="68"/>
      <c r="J51" s="68"/>
      <c r="K51" s="68"/>
      <c r="R51" s="68"/>
      <c r="S51" s="68"/>
      <c r="T51" s="68"/>
      <c r="BE51" s="67"/>
      <c r="BF51" s="67"/>
      <c r="BG51" s="67"/>
      <c r="BH51" s="67"/>
    </row>
    <row r="52" spans="7:62" x14ac:dyDescent="0.15">
      <c r="G52" s="68"/>
      <c r="H52" s="68"/>
      <c r="I52" s="68"/>
      <c r="J52" s="68"/>
      <c r="K52" s="68"/>
      <c r="R52" s="68"/>
      <c r="S52" s="68"/>
      <c r="T52" s="68"/>
      <c r="BE52" s="67"/>
      <c r="BF52" s="67"/>
      <c r="BG52" s="67"/>
      <c r="BH52" s="67"/>
    </row>
    <row r="53" spans="7:62" x14ac:dyDescent="0.15">
      <c r="G53" s="68"/>
      <c r="H53" s="68"/>
      <c r="I53" s="68"/>
      <c r="J53" s="68"/>
      <c r="K53" s="68"/>
      <c r="R53" s="68"/>
      <c r="S53" s="68"/>
      <c r="T53" s="68"/>
      <c r="BE53" s="67"/>
      <c r="BG53" s="67"/>
      <c r="BH53" s="67"/>
      <c r="BI53" s="67"/>
      <c r="BJ53" s="67"/>
    </row>
    <row r="54" spans="7:62" x14ac:dyDescent="0.15">
      <c r="G54" s="68"/>
      <c r="H54" s="68"/>
      <c r="I54" s="68"/>
      <c r="J54" s="68"/>
      <c r="K54" s="68"/>
      <c r="R54" s="68"/>
      <c r="S54" s="68"/>
      <c r="T54" s="68"/>
      <c r="BD54" s="67"/>
      <c r="BE54" s="70"/>
      <c r="BG54" s="67"/>
      <c r="BH54" s="67"/>
      <c r="BI54" s="67"/>
      <c r="BJ54" s="67"/>
    </row>
    <row r="55" spans="7:62" x14ac:dyDescent="0.15">
      <c r="G55" s="68"/>
      <c r="H55" s="68"/>
      <c r="I55" s="68"/>
      <c r="J55" s="68"/>
      <c r="K55" s="68"/>
      <c r="R55" s="68"/>
      <c r="S55" s="68"/>
      <c r="T55" s="68"/>
      <c r="BD55" s="67"/>
      <c r="BE55" s="70"/>
      <c r="BG55" s="67"/>
      <c r="BH55" s="67"/>
      <c r="BI55" s="67"/>
      <c r="BJ55" s="67"/>
    </row>
    <row r="56" spans="7:62" x14ac:dyDescent="0.15">
      <c r="G56" s="68"/>
      <c r="H56" s="68"/>
      <c r="I56" s="68"/>
      <c r="J56" s="68"/>
      <c r="K56" s="68"/>
      <c r="R56" s="68"/>
      <c r="S56" s="68"/>
      <c r="T56" s="68"/>
      <c r="BD56" s="67"/>
      <c r="BE56" s="70"/>
      <c r="BG56" s="67"/>
      <c r="BH56" s="67"/>
      <c r="BI56" s="67"/>
      <c r="BJ56" s="67"/>
    </row>
    <row r="57" spans="7:62" x14ac:dyDescent="0.15">
      <c r="G57" s="68"/>
      <c r="H57" s="68"/>
      <c r="I57" s="68"/>
      <c r="BD57" s="67"/>
      <c r="BE57" s="70"/>
      <c r="BG57" s="67"/>
      <c r="BH57" s="67"/>
      <c r="BI57" s="67"/>
      <c r="BJ57" s="67"/>
    </row>
    <row r="58" spans="7:62" ht="12.75" x14ac:dyDescent="0.15">
      <c r="G58" s="68"/>
      <c r="H58" s="68"/>
      <c r="I58" s="68"/>
      <c r="L58" s="68"/>
      <c r="M58" s="71"/>
      <c r="N58" s="68"/>
      <c r="O58" s="68"/>
      <c r="BD58" s="67"/>
      <c r="BE58" s="70"/>
      <c r="BG58" s="67"/>
      <c r="BH58" s="67"/>
      <c r="BI58" s="67"/>
      <c r="BJ58" s="67"/>
    </row>
    <row r="59" spans="7:62" x14ac:dyDescent="0.15">
      <c r="G59" s="68"/>
      <c r="H59" s="68"/>
      <c r="I59" s="68"/>
      <c r="BD59" s="67"/>
      <c r="BE59" s="70"/>
      <c r="BG59" s="67"/>
      <c r="BH59" s="67"/>
      <c r="BI59" s="67"/>
      <c r="BJ59" s="67"/>
    </row>
    <row r="60" spans="7:62" x14ac:dyDescent="0.15">
      <c r="G60" s="68"/>
      <c r="H60" s="68"/>
      <c r="I60" s="68"/>
      <c r="BD60" s="67"/>
      <c r="BE60" s="70"/>
      <c r="BG60" s="67"/>
      <c r="BH60" s="67"/>
      <c r="BI60" s="67"/>
      <c r="BJ60" s="67"/>
    </row>
    <row r="61" spans="7:62" x14ac:dyDescent="0.15">
      <c r="G61" s="68"/>
      <c r="H61" s="68"/>
      <c r="I61" s="68"/>
      <c r="BD61" s="67"/>
      <c r="BE61" s="70"/>
      <c r="BG61" s="67"/>
      <c r="BH61" s="67"/>
      <c r="BI61" s="67"/>
      <c r="BJ61" s="67"/>
    </row>
    <row r="62" spans="7:62" x14ac:dyDescent="0.15">
      <c r="BD62" s="67"/>
      <c r="BE62" s="70"/>
      <c r="BG62" s="67"/>
      <c r="BH62" s="67"/>
      <c r="BI62" s="67"/>
      <c r="BJ62" s="67"/>
    </row>
    <row r="63" spans="7:62" x14ac:dyDescent="0.15">
      <c r="BD63" s="67"/>
      <c r="BE63" s="70"/>
      <c r="BG63" s="67"/>
      <c r="BH63" s="67"/>
      <c r="BI63" s="67"/>
      <c r="BJ63" s="67"/>
    </row>
    <row r="64" spans="7:62" x14ac:dyDescent="0.15">
      <c r="BD64" s="67"/>
      <c r="BE64" s="70"/>
      <c r="BG64" s="67"/>
      <c r="BH64" s="67"/>
      <c r="BI64" s="67"/>
      <c r="BJ64" s="67"/>
    </row>
    <row r="65" spans="12:62" x14ac:dyDescent="0.15">
      <c r="BD65" s="67"/>
      <c r="BE65" s="70"/>
      <c r="BG65" s="67"/>
      <c r="BH65" s="67"/>
      <c r="BI65" s="67"/>
      <c r="BJ65" s="67"/>
    </row>
    <row r="66" spans="12:62" x14ac:dyDescent="0.15">
      <c r="BD66" s="67"/>
      <c r="BE66" s="70"/>
      <c r="BG66" s="67"/>
      <c r="BH66" s="67"/>
      <c r="BI66" s="67"/>
      <c r="BJ66" s="67"/>
    </row>
    <row r="67" spans="12:62" x14ac:dyDescent="0.15">
      <c r="BD67" s="67"/>
      <c r="BE67" s="70"/>
      <c r="BG67" s="67"/>
      <c r="BH67" s="67"/>
      <c r="BI67" s="67"/>
      <c r="BJ67" s="67"/>
    </row>
    <row r="69" spans="12:62" ht="12.75" x14ac:dyDescent="0.15">
      <c r="L69" s="68"/>
      <c r="M69" s="71"/>
      <c r="N69" s="68"/>
      <c r="O69" s="68"/>
    </row>
    <row r="70" spans="12:62" ht="12.75" x14ac:dyDescent="0.15">
      <c r="L70" s="68"/>
      <c r="M70" s="71"/>
      <c r="N70" s="68"/>
      <c r="O70" s="68"/>
    </row>
    <row r="71" spans="12:62" ht="12.75" x14ac:dyDescent="0.15">
      <c r="L71" s="68"/>
      <c r="M71" s="71"/>
      <c r="N71" s="68"/>
      <c r="O71" s="68"/>
    </row>
    <row r="72" spans="12:62" ht="12.75" x14ac:dyDescent="0.15">
      <c r="L72" s="68"/>
      <c r="M72" s="71"/>
      <c r="N72" s="68"/>
      <c r="O72" s="68"/>
    </row>
    <row r="73" spans="12:62" ht="12.75" x14ac:dyDescent="0.15">
      <c r="L73" s="68"/>
      <c r="M73" s="71"/>
      <c r="N73" s="68"/>
      <c r="O73" s="68"/>
    </row>
    <row r="74" spans="12:62" ht="12.75" x14ac:dyDescent="0.15">
      <c r="L74" s="68"/>
      <c r="M74" s="71"/>
      <c r="N74" s="68"/>
      <c r="O74" s="68"/>
    </row>
    <row r="75" spans="12:62" ht="12.75" x14ac:dyDescent="0.15">
      <c r="L75" s="68"/>
      <c r="M75" s="71"/>
      <c r="N75" s="68"/>
      <c r="O75" s="68"/>
    </row>
    <row r="76" spans="12:62" ht="12.75" x14ac:dyDescent="0.15">
      <c r="L76" s="68"/>
      <c r="M76" s="71"/>
      <c r="N76" s="68"/>
      <c r="O76" s="68"/>
    </row>
  </sheetData>
  <sheetProtection algorithmName="SHA-512" hashValue="ztU13bfPRb9a0jH9rDztcGYaihMAsvQTAotVOW/DPOy6nEEzRLWeh9GKQ8B/XrkVVDZHWYhI8YHFML/m3vIz2w==" saltValue="CfSFcXV+T5x37IliLKx9pg==" spinCount="100000" sheet="1" objects="1" scenarios="1"/>
  <mergeCells count="113">
    <mergeCell ref="AW19:AW20"/>
    <mergeCell ref="B2:H3"/>
    <mergeCell ref="AF5:AU5"/>
    <mergeCell ref="B21:J22"/>
    <mergeCell ref="H23:J23"/>
    <mergeCell ref="F12:H12"/>
    <mergeCell ref="F15:H15"/>
    <mergeCell ref="M11:M24"/>
    <mergeCell ref="D24:F24"/>
    <mergeCell ref="B7:C7"/>
    <mergeCell ref="C8:K8"/>
    <mergeCell ref="D7:I7"/>
    <mergeCell ref="G14:I14"/>
    <mergeCell ref="F9:I9"/>
    <mergeCell ref="G11:I11"/>
    <mergeCell ref="D23:G23"/>
    <mergeCell ref="P15:S15"/>
    <mergeCell ref="P16:AB16"/>
    <mergeCell ref="Z20:AB20"/>
    <mergeCell ref="P18:S18"/>
    <mergeCell ref="AE17:AE21"/>
    <mergeCell ref="Z17:AB17"/>
    <mergeCell ref="Y18:AA18"/>
    <mergeCell ref="AH18:AK18"/>
    <mergeCell ref="AI17:AL17"/>
    <mergeCell ref="D27:F27"/>
    <mergeCell ref="D28:F28"/>
    <mergeCell ref="D31:F31"/>
    <mergeCell ref="H32:I32"/>
    <mergeCell ref="H24:I24"/>
    <mergeCell ref="H25:I25"/>
    <mergeCell ref="H26:I26"/>
    <mergeCell ref="H27:I27"/>
    <mergeCell ref="H30:I30"/>
    <mergeCell ref="H31:I31"/>
    <mergeCell ref="D32:F32"/>
    <mergeCell ref="H28:I28"/>
    <mergeCell ref="H29:I29"/>
    <mergeCell ref="AF32:AK34"/>
    <mergeCell ref="Q23:T23"/>
    <mergeCell ref="P27:S27"/>
    <mergeCell ref="AL30:AO30"/>
    <mergeCell ref="AA32:AE34"/>
    <mergeCell ref="AL32:AO34"/>
    <mergeCell ref="R30:U30"/>
    <mergeCell ref="R33:U33"/>
    <mergeCell ref="S32:V32"/>
    <mergeCell ref="Y30:Z30"/>
    <mergeCell ref="Y21:AA21"/>
    <mergeCell ref="D29:F29"/>
    <mergeCell ref="H33:I33"/>
    <mergeCell ref="D30:F30"/>
    <mergeCell ref="M26:M33"/>
    <mergeCell ref="B31:C31"/>
    <mergeCell ref="B32:C32"/>
    <mergeCell ref="D33:F33"/>
    <mergeCell ref="P24:S24"/>
    <mergeCell ref="U17:X17"/>
    <mergeCell ref="B33:C33"/>
    <mergeCell ref="B23:C23"/>
    <mergeCell ref="B24:C24"/>
    <mergeCell ref="B26:C26"/>
    <mergeCell ref="B27:C27"/>
    <mergeCell ref="B29:C29"/>
    <mergeCell ref="B25:C25"/>
    <mergeCell ref="B30:C30"/>
    <mergeCell ref="AT23:AV23"/>
    <mergeCell ref="U23:X23"/>
    <mergeCell ref="AA29:AE29"/>
    <mergeCell ref="AM29:AP29"/>
    <mergeCell ref="Y29:Z29"/>
    <mergeCell ref="Y28:Z28"/>
    <mergeCell ref="S29:V29"/>
    <mergeCell ref="AL27:AO27"/>
    <mergeCell ref="B28:C28"/>
    <mergeCell ref="D25:F25"/>
    <mergeCell ref="D26:F26"/>
    <mergeCell ref="Q26:T26"/>
    <mergeCell ref="AM26:AP26"/>
    <mergeCell ref="AA28:AE28"/>
    <mergeCell ref="AS4:AT4"/>
    <mergeCell ref="Q11:T11"/>
    <mergeCell ref="Z5:AD5"/>
    <mergeCell ref="AB3:AD3"/>
    <mergeCell ref="AI8:AN8"/>
    <mergeCell ref="AP3:AR4"/>
    <mergeCell ref="AS3:AT3"/>
    <mergeCell ref="AI11:AN11"/>
    <mergeCell ref="S7:V7"/>
    <mergeCell ref="AS31:AU31"/>
    <mergeCell ref="AT29:AV30"/>
    <mergeCell ref="AS29:AS30"/>
    <mergeCell ref="AL31:AQ31"/>
    <mergeCell ref="AS27:AU27"/>
    <mergeCell ref="AO17:AP17"/>
    <mergeCell ref="Q14:T14"/>
    <mergeCell ref="P22:V22"/>
    <mergeCell ref="Q20:T20"/>
    <mergeCell ref="P21:S21"/>
    <mergeCell ref="Q17:T17"/>
    <mergeCell ref="AI14:AN14"/>
    <mergeCell ref="AE9:AE14"/>
    <mergeCell ref="AH9:AM9"/>
    <mergeCell ref="P12:S12"/>
    <mergeCell ref="AH15:AM15"/>
    <mergeCell ref="AA30:AE30"/>
    <mergeCell ref="AS17:AT17"/>
    <mergeCell ref="AO20:AP20"/>
    <mergeCell ref="AT26:AV26"/>
    <mergeCell ref="AH12:AM12"/>
    <mergeCell ref="AS16:AT16"/>
    <mergeCell ref="AS18:AT18"/>
    <mergeCell ref="AS24:AU24"/>
  </mergeCells>
  <phoneticPr fontId="3"/>
  <dataValidations count="4">
    <dataValidation type="custom" allowBlank="1" showInputMessage="1" showErrorMessage="1" error="入力は少数第1位までにして下さい。" sqref="W7:X7 AU13:AU14">
      <formula1>W7=ROUND(W7,1)</formula1>
    </dataValidation>
    <dataValidation type="custom" allowBlank="1" showInputMessage="1" showErrorMessage="1" sqref="H24:H33">
      <formula1>H24=ROUND(H24,1)</formula1>
    </dataValidation>
    <dataValidation type="custom" allowBlank="1" showInputMessage="1" showErrorMessage="1" error="入力は少数第1位までにしてください。" sqref="AS31:AU31 F15:H15 P12:S12 P15:S15 P18:S18 P21:S21 P24:S24 AH9:AM9 AH12:AM12 AH15:AM15 AU16:AU18 AO21 AA28:AE30 AS27:AU27 AL30:AO30 D24:F33">
      <formula1>D9=ROUND(D9,1)</formula1>
    </dataValidation>
    <dataValidation type="textLength" allowBlank="1" showInputMessage="1" showErrorMessage="1" errorTitle="要確認" error="「廃ｱﾙｶﾘ」は、中間処理を経ずに「最終処分」はできません。" sqref="R33:U33">
      <formula1>0</formula1>
      <formula2>0</formula2>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pageSetUpPr fitToPage="1"/>
  </sheetPr>
  <dimension ref="B1:BJ76"/>
  <sheetViews>
    <sheetView showGridLines="0" topLeftCell="A10" zoomScaleNormal="100" workbookViewId="0">
      <selection activeCell="AA29" sqref="AA29:AE29"/>
    </sheetView>
  </sheetViews>
  <sheetFormatPr defaultColWidth="9" defaultRowHeight="12" x14ac:dyDescent="0.15"/>
  <cols>
    <col min="1" max="2" width="2.875" style="40" customWidth="1"/>
    <col min="3" max="3" width="18.375" style="40" customWidth="1"/>
    <col min="4" max="5" width="4.375" style="40" customWidth="1"/>
    <col min="6" max="6" width="3.75" style="40" customWidth="1"/>
    <col min="7" max="7" width="2.375" style="40" customWidth="1"/>
    <col min="8" max="8" width="10.375" style="40" customWidth="1"/>
    <col min="9" max="9" width="2.375" style="40" customWidth="1"/>
    <col min="10" max="11" width="2.5" style="40" customWidth="1"/>
    <col min="12" max="12" width="2.75" style="40" customWidth="1"/>
    <col min="13" max="13" width="2.875" style="40" customWidth="1"/>
    <col min="14" max="15" width="2.75" style="40" customWidth="1"/>
    <col min="16" max="16" width="3" style="40" customWidth="1"/>
    <col min="17" max="19" width="4.75" style="40" customWidth="1"/>
    <col min="20" max="22" width="2.875" style="40" customWidth="1"/>
    <col min="23" max="24" width="2.5" style="40" customWidth="1"/>
    <col min="25" max="25" width="2.875" style="40" customWidth="1"/>
    <col min="26" max="26" width="7.75" style="40" customWidth="1"/>
    <col min="27" max="27" width="4.75" style="40" customWidth="1"/>
    <col min="28" max="28" width="2" style="40" customWidth="1"/>
    <col min="29" max="30" width="2.375" style="40" customWidth="1"/>
    <col min="31" max="31" width="3.125" style="40" customWidth="1"/>
    <col min="32" max="33" width="2.375" style="40" customWidth="1"/>
    <col min="34" max="34" width="2.875" style="40" customWidth="1"/>
    <col min="35" max="35" width="7.75" style="40" customWidth="1"/>
    <col min="36" max="37" width="4.375" style="40" customWidth="1"/>
    <col min="38" max="38" width="3.375" style="40" customWidth="1"/>
    <col min="39" max="39" width="2.75" style="40" customWidth="1"/>
    <col min="40" max="40" width="2.875" style="40" customWidth="1"/>
    <col min="41" max="41" width="10.75" style="40" customWidth="1"/>
    <col min="42" max="42" width="2.875" style="40" customWidth="1"/>
    <col min="43" max="44" width="2.5" style="40" customWidth="1"/>
    <col min="45" max="45" width="2.75" style="40" customWidth="1"/>
    <col min="46" max="46" width="7.75" style="40" customWidth="1"/>
    <col min="47" max="47" width="11.75" style="40" customWidth="1"/>
    <col min="48" max="48" width="1.875" style="40" customWidth="1"/>
    <col min="49" max="49" width="5.375" style="40" customWidth="1"/>
    <col min="50" max="58" width="9" style="40"/>
    <col min="59" max="59" width="16.25" style="40" customWidth="1"/>
    <col min="60" max="16384" width="9" style="40"/>
  </cols>
  <sheetData>
    <row r="1" spans="2:49" ht="27" customHeight="1" x14ac:dyDescent="0.15">
      <c r="F1" s="39"/>
      <c r="S1" s="85" t="s">
        <v>94</v>
      </c>
      <c r="T1" s="85" t="s">
        <v>283</v>
      </c>
    </row>
    <row r="2" spans="2:49" ht="12" customHeight="1" thickBot="1" x14ac:dyDescent="0.2">
      <c r="B2" s="620" t="s">
        <v>273</v>
      </c>
      <c r="C2" s="620"/>
      <c r="D2" s="620"/>
      <c r="E2" s="620"/>
      <c r="F2" s="620"/>
      <c r="G2" s="620"/>
      <c r="H2" s="620"/>
      <c r="I2" s="127"/>
      <c r="J2" s="127"/>
      <c r="K2" s="127"/>
      <c r="L2" s="127"/>
      <c r="M2" s="127"/>
      <c r="N2" s="127"/>
      <c r="O2" s="127"/>
      <c r="P2" s="127"/>
      <c r="Q2" s="127"/>
      <c r="R2" s="127"/>
      <c r="S2" s="127"/>
      <c r="T2" s="127"/>
      <c r="U2" s="127"/>
      <c r="V2" s="127"/>
      <c r="W2" s="127"/>
      <c r="X2" s="127"/>
      <c r="Y2" s="107"/>
      <c r="Z2" s="41"/>
      <c r="AA2" s="41"/>
      <c r="AB2" s="41"/>
      <c r="AC2" s="41"/>
      <c r="AD2" s="41"/>
      <c r="AE2" s="41"/>
      <c r="AF2" s="41"/>
      <c r="AG2" s="41"/>
      <c r="AH2" s="41"/>
      <c r="AI2" s="41"/>
      <c r="AJ2" s="41"/>
      <c r="AK2" s="41"/>
      <c r="AL2" s="41"/>
      <c r="AM2" s="41"/>
      <c r="AN2" s="41"/>
      <c r="AO2" s="41"/>
      <c r="AP2" s="41"/>
      <c r="AQ2" s="41"/>
      <c r="AR2" s="41"/>
      <c r="AS2" s="41"/>
      <c r="AT2" s="41"/>
      <c r="AU2" s="119"/>
      <c r="AV2" s="117"/>
      <c r="AW2" s="413"/>
    </row>
    <row r="3" spans="2:49" ht="13.15" customHeight="1" x14ac:dyDescent="0.15">
      <c r="B3" s="620"/>
      <c r="C3" s="620"/>
      <c r="D3" s="620"/>
      <c r="E3" s="620"/>
      <c r="F3" s="620"/>
      <c r="G3" s="620"/>
      <c r="H3" s="620"/>
      <c r="I3" s="127"/>
      <c r="J3" s="127"/>
      <c r="K3" s="127"/>
      <c r="L3" s="127"/>
      <c r="M3" s="127"/>
      <c r="N3" s="127"/>
      <c r="O3" s="127"/>
      <c r="P3" s="127"/>
      <c r="Q3" s="127"/>
      <c r="R3" s="127"/>
      <c r="S3" s="127"/>
      <c r="T3" s="127"/>
      <c r="U3" s="127"/>
      <c r="V3" s="127"/>
      <c r="W3" s="127"/>
      <c r="X3" s="127"/>
      <c r="Y3" s="107"/>
      <c r="Z3" s="42"/>
      <c r="AA3" s="42"/>
      <c r="AB3" s="589"/>
      <c r="AC3" s="589"/>
      <c r="AD3" s="589"/>
      <c r="AE3" s="90"/>
      <c r="AF3" s="108"/>
      <c r="AG3" s="108"/>
      <c r="AH3" s="108"/>
      <c r="AI3" s="108"/>
      <c r="AJ3" s="108"/>
      <c r="AK3" s="108"/>
      <c r="AL3" s="108"/>
      <c r="AM3" s="108"/>
      <c r="AN3" s="108"/>
      <c r="AO3" s="108"/>
      <c r="AP3" s="633" t="s">
        <v>328</v>
      </c>
      <c r="AQ3" s="592"/>
      <c r="AR3" s="593"/>
      <c r="AS3" s="597" t="s">
        <v>0</v>
      </c>
      <c r="AT3" s="598"/>
      <c r="AU3" s="118" t="s">
        <v>113</v>
      </c>
      <c r="AV3" s="108"/>
      <c r="AW3" s="413"/>
    </row>
    <row r="4" spans="2:49" ht="14.25" thickBot="1" x14ac:dyDescent="0.2">
      <c r="C4" s="107"/>
      <c r="F4" s="107"/>
      <c r="G4" s="107"/>
      <c r="H4" s="107"/>
      <c r="I4" s="107"/>
      <c r="J4" s="107"/>
      <c r="K4" s="107"/>
      <c r="L4" s="107"/>
      <c r="M4" s="107"/>
      <c r="N4" s="107"/>
      <c r="O4" s="107"/>
      <c r="P4" s="107"/>
      <c r="Q4" s="107"/>
      <c r="R4" s="107"/>
      <c r="S4" s="107"/>
      <c r="T4" s="107"/>
      <c r="U4" s="107"/>
      <c r="V4" s="107"/>
      <c r="W4" s="107"/>
      <c r="X4" s="107"/>
      <c r="Y4" s="107"/>
      <c r="Z4" s="42"/>
      <c r="AA4" s="42"/>
      <c r="AB4" s="109"/>
      <c r="AC4" s="109"/>
      <c r="AD4" s="109"/>
      <c r="AE4" s="90"/>
      <c r="AF4" s="108"/>
      <c r="AG4" s="108"/>
      <c r="AH4" s="108"/>
      <c r="AI4" s="108"/>
      <c r="AJ4" s="108"/>
      <c r="AK4" s="108"/>
      <c r="AL4" s="108"/>
      <c r="AM4" s="108"/>
      <c r="AN4" s="108"/>
      <c r="AO4" s="108"/>
      <c r="AP4" s="594"/>
      <c r="AQ4" s="595"/>
      <c r="AR4" s="596"/>
      <c r="AS4" s="599" t="str">
        <f>+表紙!N28</f>
        <v>○</v>
      </c>
      <c r="AT4" s="600"/>
      <c r="AU4" s="274" t="str">
        <f>+表紙!O28</f>
        <v>　</v>
      </c>
      <c r="AV4" s="108"/>
      <c r="AW4" s="413"/>
    </row>
    <row r="5" spans="2:49" ht="15" customHeight="1" x14ac:dyDescent="0.15">
      <c r="B5" s="154" t="s">
        <v>105</v>
      </c>
      <c r="C5" s="154"/>
      <c r="F5" s="154"/>
      <c r="G5" s="106"/>
      <c r="H5" s="106"/>
      <c r="I5" s="106"/>
      <c r="J5" s="106"/>
      <c r="K5" s="106"/>
      <c r="L5" s="106"/>
      <c r="M5" s="42"/>
      <c r="N5" s="42"/>
      <c r="O5" s="42"/>
      <c r="P5" s="42"/>
      <c r="Q5" s="42"/>
      <c r="R5" s="42"/>
      <c r="S5" s="42"/>
      <c r="T5" s="42"/>
      <c r="U5" s="42"/>
      <c r="V5" s="42"/>
      <c r="W5" s="42"/>
      <c r="X5" s="42"/>
      <c r="Y5" s="42"/>
      <c r="Z5" s="634" t="s">
        <v>101</v>
      </c>
      <c r="AA5" s="634"/>
      <c r="AB5" s="635"/>
      <c r="AC5" s="635"/>
      <c r="AD5" s="635"/>
      <c r="AE5" s="90" t="s">
        <v>106</v>
      </c>
      <c r="AF5" s="630" t="str">
        <f>+表紙!F47</f>
        <v>風越建設株式会社</v>
      </c>
      <c r="AG5" s="630"/>
      <c r="AH5" s="630"/>
      <c r="AI5" s="630"/>
      <c r="AJ5" s="630"/>
      <c r="AK5" s="630"/>
      <c r="AL5" s="630"/>
      <c r="AM5" s="630"/>
      <c r="AN5" s="630"/>
      <c r="AO5" s="630"/>
      <c r="AP5" s="630"/>
      <c r="AQ5" s="630"/>
      <c r="AR5" s="630"/>
      <c r="AS5" s="630"/>
      <c r="AT5" s="630"/>
      <c r="AU5" s="630"/>
      <c r="AV5" s="243"/>
      <c r="AW5" s="413"/>
    </row>
    <row r="6" spans="2:49" ht="24.75" customHeight="1" thickBot="1" x14ac:dyDescent="0.2">
      <c r="B6" s="302" t="s">
        <v>443</v>
      </c>
      <c r="C6" s="134"/>
      <c r="F6" s="134"/>
      <c r="G6" s="134"/>
      <c r="H6" s="134"/>
      <c r="I6" s="134"/>
      <c r="J6" s="134"/>
      <c r="K6" s="134"/>
      <c r="L6" s="134"/>
      <c r="M6" s="134"/>
      <c r="N6" s="134"/>
      <c r="O6" s="134"/>
      <c r="P6" s="134"/>
      <c r="Q6" s="134"/>
      <c r="R6" s="134"/>
      <c r="S6" s="134"/>
      <c r="T6" s="134"/>
      <c r="U6" s="134"/>
      <c r="V6" s="134"/>
      <c r="W6" s="134"/>
      <c r="X6" s="134"/>
      <c r="Y6" s="134"/>
      <c r="AC6" s="42"/>
      <c r="AD6" s="42"/>
      <c r="AE6" s="42"/>
      <c r="AF6" s="42"/>
      <c r="AG6" s="42"/>
      <c r="AH6" s="42"/>
      <c r="AI6" s="42"/>
      <c r="AJ6" s="42"/>
      <c r="AK6" s="42"/>
      <c r="AL6" s="42"/>
      <c r="AM6" s="42"/>
      <c r="AN6" s="42"/>
      <c r="AO6" s="42"/>
      <c r="AP6" s="42"/>
      <c r="AQ6" s="42"/>
      <c r="AR6" s="42"/>
      <c r="AS6" s="42"/>
      <c r="AT6" s="42"/>
      <c r="AU6" s="42"/>
      <c r="AV6" s="42"/>
      <c r="AW6" s="413"/>
    </row>
    <row r="7" spans="2:49" ht="28.15" customHeight="1" thickBot="1" x14ac:dyDescent="0.2">
      <c r="B7" s="537" t="s">
        <v>89</v>
      </c>
      <c r="C7" s="538"/>
      <c r="D7" s="611" t="s">
        <v>207</v>
      </c>
      <c r="E7" s="612"/>
      <c r="F7" s="612"/>
      <c r="G7" s="612"/>
      <c r="H7" s="612"/>
      <c r="I7" s="613"/>
      <c r="J7" s="143"/>
      <c r="K7" s="53"/>
      <c r="L7" s="156"/>
      <c r="M7" s="156"/>
      <c r="N7" s="156"/>
      <c r="O7" s="156"/>
      <c r="P7" s="156"/>
      <c r="Q7" s="156"/>
      <c r="R7" s="156"/>
      <c r="S7" s="533"/>
      <c r="T7" s="534"/>
      <c r="U7" s="534"/>
      <c r="V7" s="534"/>
      <c r="W7" s="278"/>
      <c r="X7" s="278"/>
      <c r="Y7" s="135"/>
      <c r="AB7"/>
      <c r="AC7"/>
      <c r="AD7"/>
      <c r="AE7"/>
      <c r="AF7" s="93"/>
      <c r="AG7" s="93"/>
      <c r="AH7" s="93"/>
      <c r="AI7" s="93"/>
      <c r="AJ7" s="93"/>
      <c r="AK7" s="93"/>
      <c r="AL7" s="93"/>
      <c r="AM7" s="93"/>
      <c r="AN7" s="93"/>
      <c r="AO7" s="53"/>
      <c r="AP7" s="53"/>
      <c r="AQ7" s="53"/>
      <c r="AR7" s="53"/>
      <c r="AS7"/>
      <c r="AT7"/>
      <c r="AU7"/>
      <c r="AV7"/>
      <c r="AW7" s="413"/>
    </row>
    <row r="8" spans="2:49" ht="28.15" customHeight="1" thickTop="1" thickBot="1" x14ac:dyDescent="0.2">
      <c r="B8" s="43" t="s">
        <v>103</v>
      </c>
      <c r="C8" s="548" t="s">
        <v>111</v>
      </c>
      <c r="D8" s="548"/>
      <c r="E8" s="548"/>
      <c r="F8" s="548"/>
      <c r="G8" s="548"/>
      <c r="H8" s="548"/>
      <c r="I8" s="548"/>
      <c r="J8" s="548"/>
      <c r="K8" s="548"/>
      <c r="L8" s="148"/>
      <c r="M8" s="148"/>
      <c r="N8" s="148"/>
      <c r="O8" s="148"/>
      <c r="P8" s="148"/>
      <c r="Q8" s="148"/>
      <c r="R8" s="148"/>
      <c r="S8" s="148"/>
      <c r="T8" s="148"/>
      <c r="U8" s="148"/>
      <c r="V8" s="148"/>
      <c r="W8" s="130"/>
      <c r="X8" s="130"/>
      <c r="Y8" s="130"/>
      <c r="Z8" s="93"/>
      <c r="AA8" s="93"/>
      <c r="AB8" s="93"/>
      <c r="AC8" s="93"/>
      <c r="AD8" s="93"/>
      <c r="AE8" s="93"/>
      <c r="AF8" s="53"/>
      <c r="AG8" s="49"/>
      <c r="AH8" s="45" t="s">
        <v>29</v>
      </c>
      <c r="AI8" s="531" t="s">
        <v>337</v>
      </c>
      <c r="AJ8" s="531"/>
      <c r="AK8" s="531"/>
      <c r="AL8" s="531"/>
      <c r="AM8" s="531"/>
      <c r="AN8" s="532"/>
      <c r="AO8" s="53"/>
      <c r="AP8" s="53"/>
      <c r="AQ8" s="53"/>
      <c r="AR8" s="53"/>
      <c r="AS8"/>
      <c r="AT8"/>
      <c r="AU8"/>
      <c r="AV8"/>
      <c r="AW8" s="413"/>
    </row>
    <row r="9" spans="2:49" ht="24.75" customHeight="1" thickTop="1" thickBot="1" x14ac:dyDescent="0.2">
      <c r="B9" s="188" t="s">
        <v>257</v>
      </c>
      <c r="F9" s="545" t="s">
        <v>196</v>
      </c>
      <c r="G9" s="546"/>
      <c r="H9" s="546"/>
      <c r="I9" s="547"/>
      <c r="J9" s="148"/>
      <c r="K9" s="148"/>
      <c r="L9" s="148"/>
      <c r="M9" s="148"/>
      <c r="N9" s="148"/>
      <c r="O9" s="148"/>
      <c r="P9" s="148"/>
      <c r="Q9" s="148"/>
      <c r="R9" s="148"/>
      <c r="S9" s="148"/>
      <c r="T9" s="148"/>
      <c r="U9" s="148"/>
      <c r="V9" s="148"/>
      <c r="W9" s="130"/>
      <c r="X9" s="130"/>
      <c r="Y9" s="130"/>
      <c r="Z9" s="93"/>
      <c r="AA9" s="93"/>
      <c r="AB9" s="93"/>
      <c r="AC9" s="93"/>
      <c r="AD9" s="93"/>
      <c r="AE9" s="564" t="s">
        <v>20</v>
      </c>
      <c r="AF9" s="56"/>
      <c r="AH9" s="535"/>
      <c r="AI9" s="536"/>
      <c r="AJ9" s="536"/>
      <c r="AK9" s="536"/>
      <c r="AL9" s="536"/>
      <c r="AM9" s="536"/>
      <c r="AN9" s="52" t="s">
        <v>13</v>
      </c>
      <c r="AO9" s="53"/>
      <c r="AP9" s="53"/>
      <c r="AQ9" s="53"/>
      <c r="AR9" s="53"/>
      <c r="AS9"/>
      <c r="AT9"/>
      <c r="AU9"/>
      <c r="AV9"/>
      <c r="AW9" s="413"/>
    </row>
    <row r="10" spans="2:49" ht="24.75" customHeight="1" thickTop="1" thickBot="1" x14ac:dyDescent="0.2">
      <c r="F10" s="94"/>
      <c r="G10" s="129"/>
      <c r="H10" s="129"/>
      <c r="I10" s="129"/>
      <c r="J10" s="129"/>
      <c r="K10" s="129"/>
      <c r="L10" s="129"/>
      <c r="M10" s="129"/>
      <c r="N10" s="129"/>
      <c r="O10" s="129"/>
      <c r="P10" s="129"/>
      <c r="Q10" s="129"/>
      <c r="R10" s="129"/>
      <c r="S10" s="129"/>
      <c r="T10" s="129"/>
      <c r="U10" s="129"/>
      <c r="V10" s="129"/>
      <c r="W10" s="130"/>
      <c r="X10" s="130"/>
      <c r="Y10" s="130"/>
      <c r="Z10" s="93"/>
      <c r="AA10" s="93"/>
      <c r="AB10" s="93"/>
      <c r="AD10" s="53"/>
      <c r="AE10" s="565"/>
      <c r="AF10" s="56"/>
      <c r="AN10" s="53"/>
      <c r="AO10" s="53"/>
      <c r="AP10" s="53"/>
      <c r="AQ10" s="53"/>
      <c r="AR10" s="53"/>
      <c r="AS10"/>
      <c r="AT10"/>
      <c r="AU10"/>
      <c r="AV10"/>
      <c r="AW10" s="413"/>
    </row>
    <row r="11" spans="2:49" ht="27" customHeight="1" thickTop="1" thickBot="1" x14ac:dyDescent="0.2">
      <c r="C11" s="164" t="s">
        <v>197</v>
      </c>
      <c r="F11" s="45" t="s">
        <v>17</v>
      </c>
      <c r="G11" s="531" t="s">
        <v>331</v>
      </c>
      <c r="H11" s="531"/>
      <c r="I11" s="532"/>
      <c r="J11" s="46"/>
      <c r="K11" s="47"/>
      <c r="L11" s="48"/>
      <c r="M11" s="554" t="s">
        <v>18</v>
      </c>
      <c r="N11" s="48"/>
      <c r="O11" s="49"/>
      <c r="P11" s="45" t="s">
        <v>19</v>
      </c>
      <c r="Q11" s="551" t="s">
        <v>274</v>
      </c>
      <c r="R11" s="551"/>
      <c r="S11" s="551"/>
      <c r="T11" s="552"/>
      <c r="U11" s="190"/>
      <c r="V11" s="64"/>
      <c r="W11" s="53"/>
      <c r="X11" s="53"/>
      <c r="Y11"/>
      <c r="Z11"/>
      <c r="AA11"/>
      <c r="AB11"/>
      <c r="AC11" s="53"/>
      <c r="AD11" s="61"/>
      <c r="AE11" s="565"/>
      <c r="AF11" s="145"/>
      <c r="AG11" s="49"/>
      <c r="AH11" s="45" t="s">
        <v>36</v>
      </c>
      <c r="AI11" s="531" t="s">
        <v>280</v>
      </c>
      <c r="AJ11" s="531"/>
      <c r="AK11" s="531"/>
      <c r="AL11" s="531"/>
      <c r="AM11" s="531"/>
      <c r="AN11" s="532"/>
      <c r="AO11" s="53"/>
      <c r="AP11" s="53"/>
      <c r="AQ11" s="53"/>
      <c r="AR11" s="53"/>
      <c r="AS11"/>
      <c r="AT11"/>
      <c r="AU11"/>
      <c r="AV11"/>
      <c r="AW11" s="413"/>
    </row>
    <row r="12" spans="2:49" ht="24.75" customHeight="1" thickTop="1" thickBot="1" x14ac:dyDescent="0.2">
      <c r="F12" s="549">
        <f>+ROUND(P12,1)+ROUND(P15,1)+ROUND(P18,1)+ROUND(P24,1)+P27-ROUND(F15,1)</f>
        <v>90.4</v>
      </c>
      <c r="G12" s="550"/>
      <c r="H12" s="550"/>
      <c r="I12" s="52" t="s">
        <v>13</v>
      </c>
      <c r="J12" s="53"/>
      <c r="K12" s="54"/>
      <c r="L12" s="53"/>
      <c r="M12" s="555"/>
      <c r="N12" s="55"/>
      <c r="P12" s="535"/>
      <c r="Q12" s="553"/>
      <c r="R12" s="553"/>
      <c r="S12" s="553"/>
      <c r="T12" s="52" t="s">
        <v>13</v>
      </c>
      <c r="U12" s="53"/>
      <c r="V12" s="53"/>
      <c r="W12" s="53"/>
      <c r="X12" s="53"/>
      <c r="Y12"/>
      <c r="Z12"/>
      <c r="AA12"/>
      <c r="AB12"/>
      <c r="AC12" s="56"/>
      <c r="AE12" s="565"/>
      <c r="AG12" s="137"/>
      <c r="AH12" s="535"/>
      <c r="AI12" s="536"/>
      <c r="AJ12" s="536"/>
      <c r="AK12" s="536"/>
      <c r="AL12" s="536"/>
      <c r="AM12" s="536"/>
      <c r="AN12" s="52" t="s">
        <v>13</v>
      </c>
      <c r="AO12" s="53"/>
      <c r="AP12" s="53"/>
      <c r="AQ12" s="53"/>
      <c r="AR12" s="53"/>
      <c r="AS12"/>
      <c r="AT12"/>
      <c r="AU12"/>
      <c r="AV12"/>
      <c r="AW12" s="413"/>
    </row>
    <row r="13" spans="2:49" ht="24.75" customHeight="1" thickTop="1" thickBot="1" x14ac:dyDescent="0.2">
      <c r="J13" s="53"/>
      <c r="K13" s="57"/>
      <c r="L13" s="53"/>
      <c r="M13" s="555"/>
      <c r="N13" s="56"/>
      <c r="U13" s="53"/>
      <c r="V13" s="53"/>
      <c r="W13" s="53"/>
      <c r="X13" s="53"/>
      <c r="Y13"/>
      <c r="Z13"/>
      <c r="AA13"/>
      <c r="AB13"/>
      <c r="AC13" s="56"/>
      <c r="AE13" s="565"/>
      <c r="AG13" s="143"/>
      <c r="AH13" s="140"/>
      <c r="AI13" s="141"/>
      <c r="AJ13" s="141"/>
      <c r="AK13" s="141"/>
      <c r="AL13" s="141"/>
      <c r="AM13" s="142"/>
      <c r="AN13" s="142"/>
      <c r="AQ13" s="41"/>
      <c r="AR13" s="41"/>
      <c r="AS13" s="139"/>
      <c r="AT13" s="139"/>
      <c r="AU13" s="278"/>
      <c r="AV13" s="53"/>
      <c r="AW13" s="413"/>
    </row>
    <row r="14" spans="2:49" ht="27" customHeight="1" thickTop="1" thickBot="1" x14ac:dyDescent="0.2">
      <c r="F14" s="51" t="s">
        <v>427</v>
      </c>
      <c r="G14" s="557" t="s">
        <v>222</v>
      </c>
      <c r="H14" s="557"/>
      <c r="I14" s="558"/>
      <c r="J14" s="59"/>
      <c r="K14" s="60"/>
      <c r="L14" s="53"/>
      <c r="M14" s="555"/>
      <c r="N14" s="56"/>
      <c r="O14" s="48"/>
      <c r="P14" s="45" t="s">
        <v>24</v>
      </c>
      <c r="Q14" s="567" t="s">
        <v>275</v>
      </c>
      <c r="R14" s="567"/>
      <c r="S14" s="567"/>
      <c r="T14" s="568"/>
      <c r="U14" s="190"/>
      <c r="V14" s="64"/>
      <c r="W14" s="53"/>
      <c r="X14" s="53"/>
      <c r="Y14"/>
      <c r="Z14"/>
      <c r="AA14"/>
      <c r="AB14"/>
      <c r="AC14" s="56"/>
      <c r="AE14" s="566"/>
      <c r="AG14" s="144"/>
      <c r="AH14" s="51" t="s">
        <v>176</v>
      </c>
      <c r="AI14" s="606" t="s">
        <v>292</v>
      </c>
      <c r="AJ14" s="606"/>
      <c r="AK14" s="606"/>
      <c r="AL14" s="606"/>
      <c r="AM14" s="606"/>
      <c r="AN14" s="607"/>
      <c r="AO14"/>
      <c r="AS14" s="139"/>
      <c r="AT14" s="139"/>
      <c r="AU14" s="278"/>
      <c r="AV14" s="53"/>
      <c r="AW14" s="413"/>
    </row>
    <row r="15" spans="2:49" ht="24.75" customHeight="1" thickBot="1" x14ac:dyDescent="0.2">
      <c r="F15" s="602"/>
      <c r="G15" s="603"/>
      <c r="H15" s="603"/>
      <c r="I15" s="44" t="s">
        <v>13</v>
      </c>
      <c r="J15" s="53"/>
      <c r="K15" s="56"/>
      <c r="L15" s="53"/>
      <c r="M15" s="555"/>
      <c r="N15" s="56"/>
      <c r="P15" s="535"/>
      <c r="Q15" s="553"/>
      <c r="R15" s="553"/>
      <c r="S15" s="553"/>
      <c r="T15" s="52" t="s">
        <v>13</v>
      </c>
      <c r="U15" s="53"/>
      <c r="V15" s="53"/>
      <c r="W15" s="53"/>
      <c r="X15" s="53"/>
      <c r="Y15"/>
      <c r="Z15"/>
      <c r="AA15"/>
      <c r="AB15"/>
      <c r="AC15" s="56"/>
      <c r="AH15" s="543"/>
      <c r="AI15" s="544"/>
      <c r="AJ15" s="544"/>
      <c r="AK15" s="544"/>
      <c r="AL15" s="544"/>
      <c r="AM15" s="544"/>
      <c r="AN15" s="44" t="s">
        <v>13</v>
      </c>
      <c r="AO15"/>
      <c r="AS15" s="62" t="s">
        <v>30</v>
      </c>
      <c r="AT15" s="63"/>
      <c r="AW15" s="413"/>
    </row>
    <row r="16" spans="2:49" ht="24.75" customHeight="1" thickTop="1" thickBot="1" x14ac:dyDescent="0.2">
      <c r="K16" s="56"/>
      <c r="L16" s="53"/>
      <c r="M16" s="555"/>
      <c r="N16" s="56"/>
      <c r="P16" s="530" t="str">
        <f>+IF(Y18=0,"",IF(Y18-P18=Y18,"エラー！：⑥残さ物量があるのに、④自ら中間処理した量がゼロになっています",""))</f>
        <v/>
      </c>
      <c r="Q16" s="530"/>
      <c r="R16" s="530"/>
      <c r="S16" s="530"/>
      <c r="T16" s="530"/>
      <c r="U16" s="530"/>
      <c r="V16" s="530"/>
      <c r="W16" s="530"/>
      <c r="X16" s="530"/>
      <c r="Y16" s="530"/>
      <c r="Z16" s="530"/>
      <c r="AA16" s="530"/>
      <c r="AB16" s="530"/>
      <c r="AC16" s="56"/>
      <c r="AD16" s="53"/>
      <c r="AE16" s="186"/>
      <c r="AP16" s="50"/>
      <c r="AQ16" s="53"/>
      <c r="AS16" s="528" t="s">
        <v>175</v>
      </c>
      <c r="AT16" s="529"/>
      <c r="AU16" s="95"/>
      <c r="AV16" s="44" t="s">
        <v>13</v>
      </c>
      <c r="AW16" s="413"/>
    </row>
    <row r="17" spans="2:49" ht="27" customHeight="1" thickTop="1" thickBot="1" x14ac:dyDescent="0.2">
      <c r="K17" s="56"/>
      <c r="L17" s="53"/>
      <c r="M17" s="555"/>
      <c r="N17" s="56"/>
      <c r="O17" s="48"/>
      <c r="P17" s="45" t="s">
        <v>27</v>
      </c>
      <c r="Q17" s="531" t="s">
        <v>276</v>
      </c>
      <c r="R17" s="531"/>
      <c r="S17" s="531"/>
      <c r="T17" s="532"/>
      <c r="U17" s="541"/>
      <c r="V17" s="542"/>
      <c r="W17" s="542"/>
      <c r="X17" s="542"/>
      <c r="Y17" s="136" t="s">
        <v>21</v>
      </c>
      <c r="Z17" s="531" t="s">
        <v>279</v>
      </c>
      <c r="AA17" s="531"/>
      <c r="AB17" s="532"/>
      <c r="AC17" s="149"/>
      <c r="AD17" s="144"/>
      <c r="AE17" s="554" t="s">
        <v>28</v>
      </c>
      <c r="AF17" s="48"/>
      <c r="AG17" s="48"/>
      <c r="AH17" s="247" t="s">
        <v>178</v>
      </c>
      <c r="AI17" s="557" t="s">
        <v>281</v>
      </c>
      <c r="AJ17" s="557"/>
      <c r="AK17" s="557"/>
      <c r="AL17" s="558"/>
      <c r="AM17" s="48"/>
      <c r="AN17" s="255"/>
      <c r="AO17" s="610" t="s">
        <v>253</v>
      </c>
      <c r="AP17" s="558"/>
      <c r="AQ17" s="257"/>
      <c r="AS17" s="528" t="s">
        <v>259</v>
      </c>
      <c r="AT17" s="529"/>
      <c r="AU17" s="95"/>
      <c r="AV17" s="44" t="s">
        <v>34</v>
      </c>
      <c r="AW17" s="413"/>
    </row>
    <row r="18" spans="2:49" ht="24.75" customHeight="1" thickBot="1" x14ac:dyDescent="0.2">
      <c r="K18" s="56"/>
      <c r="L18" s="53"/>
      <c r="M18" s="555"/>
      <c r="N18" s="56"/>
      <c r="P18" s="535"/>
      <c r="Q18" s="553"/>
      <c r="R18" s="553"/>
      <c r="S18" s="553"/>
      <c r="T18" s="52" t="s">
        <v>13</v>
      </c>
      <c r="U18"/>
      <c r="V18" s="248"/>
      <c r="W18"/>
      <c r="X18" s="194"/>
      <c r="Y18" s="549">
        <f>+ROUND(AH9,1)+ROUND(AH12,1)+ROUND(AH15,1)+AH18</f>
        <v>0</v>
      </c>
      <c r="Z18" s="550"/>
      <c r="AA18" s="550"/>
      <c r="AB18" s="52" t="s">
        <v>4</v>
      </c>
      <c r="AC18" s="193"/>
      <c r="AD18" s="193"/>
      <c r="AE18" s="555"/>
      <c r="AH18" s="585">
        <f>+ROUND(AO18,1)+ROUND(AO21,1)</f>
        <v>0</v>
      </c>
      <c r="AI18" s="582"/>
      <c r="AJ18" s="582"/>
      <c r="AK18" s="582"/>
      <c r="AL18" s="44" t="s">
        <v>13</v>
      </c>
      <c r="AM18" s="55"/>
      <c r="AO18" s="273">
        <f>+ROUND(AU16,1)+ROUND(AU17,1)+ROUND(AU18,1)</f>
        <v>0</v>
      </c>
      <c r="AP18" s="44" t="s">
        <v>34</v>
      </c>
      <c r="AS18" s="528" t="s">
        <v>177</v>
      </c>
      <c r="AT18" s="529"/>
      <c r="AU18" s="95"/>
      <c r="AV18" s="44" t="s">
        <v>26</v>
      </c>
      <c r="AW18" s="413"/>
    </row>
    <row r="19" spans="2:49" ht="24.75" customHeight="1" thickTop="1" thickBot="1" x14ac:dyDescent="0.2">
      <c r="K19" s="56"/>
      <c r="L19" s="53"/>
      <c r="M19" s="555"/>
      <c r="N19" s="56"/>
      <c r="P19" s="131"/>
      <c r="Q19" s="266"/>
      <c r="R19" s="197"/>
      <c r="S19" s="131"/>
      <c r="T19" s="131"/>
      <c r="U19" s="133"/>
      <c r="V19" s="249"/>
      <c r="W19" s="133"/>
      <c r="X19" s="133"/>
      <c r="Y19" s="132"/>
      <c r="Z19" s="132"/>
      <c r="AA19" s="132"/>
      <c r="AB19" s="132"/>
      <c r="AC19" s="53"/>
      <c r="AD19" s="53"/>
      <c r="AE19" s="555"/>
      <c r="AH19" s="53"/>
      <c r="AI19" s="56"/>
      <c r="AJ19" s="53"/>
      <c r="AK19" s="53"/>
      <c r="AL19" s="53"/>
      <c r="AM19" s="56"/>
      <c r="AS19"/>
      <c r="AT19"/>
      <c r="AU19"/>
      <c r="AV19"/>
      <c r="AW19" s="636" t="s">
        <v>450</v>
      </c>
    </row>
    <row r="20" spans="2:49" ht="27" customHeight="1" thickTop="1" thickBot="1" x14ac:dyDescent="0.2">
      <c r="K20" s="56"/>
      <c r="L20" s="53"/>
      <c r="M20" s="555"/>
      <c r="N20" s="56"/>
      <c r="P20" s="45" t="s">
        <v>48</v>
      </c>
      <c r="Q20" s="531" t="s">
        <v>277</v>
      </c>
      <c r="R20" s="531"/>
      <c r="S20" s="531"/>
      <c r="T20" s="532"/>
      <c r="U20" s="131"/>
      <c r="V20" s="250"/>
      <c r="W20" s="253"/>
      <c r="X20" s="254"/>
      <c r="Y20" s="136" t="s">
        <v>25</v>
      </c>
      <c r="Z20" s="531" t="s">
        <v>278</v>
      </c>
      <c r="AA20" s="531"/>
      <c r="AB20" s="532"/>
      <c r="AC20" s="53"/>
      <c r="AD20" s="53"/>
      <c r="AE20" s="555"/>
      <c r="AG20" s="53"/>
      <c r="AH20" s="53"/>
      <c r="AI20" s="56"/>
      <c r="AJ20" s="53"/>
      <c r="AK20" s="53"/>
      <c r="AL20" s="147"/>
      <c r="AM20" s="56"/>
      <c r="AN20" s="256"/>
      <c r="AO20" s="610" t="s">
        <v>255</v>
      </c>
      <c r="AP20" s="558"/>
      <c r="AQ20" s="191"/>
      <c r="AR20" s="53"/>
      <c r="AS20" s="58"/>
      <c r="AT20" s="58"/>
      <c r="AW20" s="636"/>
    </row>
    <row r="21" spans="2:49" ht="25.15" customHeight="1" thickBot="1" x14ac:dyDescent="0.2">
      <c r="B21" s="604" t="s">
        <v>444</v>
      </c>
      <c r="C21" s="604"/>
      <c r="D21" s="604"/>
      <c r="E21" s="604"/>
      <c r="F21" s="604"/>
      <c r="G21" s="604"/>
      <c r="H21" s="604"/>
      <c r="I21" s="604"/>
      <c r="J21" s="604"/>
      <c r="K21" s="56"/>
      <c r="L21" s="53"/>
      <c r="M21" s="555"/>
      <c r="N21" s="56"/>
      <c r="P21" s="535"/>
      <c r="Q21" s="562"/>
      <c r="R21" s="562"/>
      <c r="S21" s="562"/>
      <c r="T21" s="52" t="s">
        <v>13</v>
      </c>
      <c r="U21" s="131"/>
      <c r="V21" s="131"/>
      <c r="W21" s="131"/>
      <c r="X21" s="131"/>
      <c r="Y21" s="549">
        <f>+P18-Y18</f>
        <v>0</v>
      </c>
      <c r="Z21" s="550"/>
      <c r="AA21" s="550"/>
      <c r="AB21" s="52" t="s">
        <v>4</v>
      </c>
      <c r="AC21" s="133"/>
      <c r="AD21" s="53"/>
      <c r="AE21" s="556"/>
      <c r="AG21" s="53"/>
      <c r="AH21" s="53"/>
      <c r="AI21" s="56"/>
      <c r="AJ21" s="53"/>
      <c r="AK21" s="53"/>
      <c r="AL21" s="53"/>
      <c r="AM21" s="53"/>
      <c r="AN21" s="147"/>
      <c r="AO21" s="95"/>
      <c r="AP21" s="44" t="s">
        <v>38</v>
      </c>
      <c r="AQ21" s="191"/>
      <c r="AR21" s="53"/>
      <c r="AS21"/>
      <c r="AT21"/>
      <c r="AU21"/>
      <c r="AV21"/>
      <c r="AW21" s="413"/>
    </row>
    <row r="22" spans="2:49" ht="25.5" customHeight="1" thickTop="1" thickBot="1" x14ac:dyDescent="0.2">
      <c r="B22" s="605"/>
      <c r="C22" s="605"/>
      <c r="D22" s="605"/>
      <c r="E22" s="605"/>
      <c r="F22" s="605"/>
      <c r="G22" s="605"/>
      <c r="H22" s="605"/>
      <c r="I22" s="605"/>
      <c r="J22" s="605"/>
      <c r="K22" s="56"/>
      <c r="L22" s="53"/>
      <c r="M22" s="555"/>
      <c r="N22" s="56"/>
      <c r="P22" s="559" t="str">
        <f>+IF(P21=0,"",IF(P18&lt;P21,"エラー !：④の内数である⑤の量が④を超えています",""))</f>
        <v/>
      </c>
      <c r="Q22" s="559"/>
      <c r="R22" s="559"/>
      <c r="S22" s="559"/>
      <c r="T22" s="559"/>
      <c r="U22" s="559"/>
      <c r="V22" s="559"/>
      <c r="W22" s="132"/>
      <c r="X22" s="132"/>
      <c r="Y22" s="132"/>
      <c r="Z22" s="132"/>
      <c r="AA22" s="132"/>
      <c r="AB22" s="132"/>
      <c r="AC22" s="53"/>
      <c r="AD22" s="53"/>
      <c r="AE22" s="186"/>
      <c r="AG22" s="53"/>
      <c r="AH22" s="53"/>
      <c r="AI22" s="56"/>
      <c r="AJ22" s="53"/>
      <c r="AK22" s="53"/>
      <c r="AL22" s="53"/>
      <c r="AM22" s="53"/>
      <c r="AN22" s="53"/>
      <c r="AW22" s="413"/>
    </row>
    <row r="23" spans="2:49" ht="27" customHeight="1" thickTop="1" thickBot="1" x14ac:dyDescent="0.2">
      <c r="B23" s="601" t="s">
        <v>199</v>
      </c>
      <c r="C23" s="540"/>
      <c r="D23" s="539" t="s">
        <v>445</v>
      </c>
      <c r="E23" s="539"/>
      <c r="F23" s="539"/>
      <c r="G23" s="540"/>
      <c r="H23" s="601" t="s">
        <v>446</v>
      </c>
      <c r="I23" s="539"/>
      <c r="J23" s="540"/>
      <c r="K23" s="56"/>
      <c r="L23" s="53"/>
      <c r="M23" s="555"/>
      <c r="N23" s="56"/>
      <c r="O23" s="48"/>
      <c r="P23" s="51" t="s">
        <v>88</v>
      </c>
      <c r="Q23" s="557" t="s">
        <v>32</v>
      </c>
      <c r="R23" s="557"/>
      <c r="S23" s="557"/>
      <c r="T23" s="558"/>
      <c r="U23" s="560"/>
      <c r="V23" s="561"/>
      <c r="W23" s="561"/>
      <c r="X23" s="561"/>
      <c r="AC23" s="53"/>
      <c r="AD23" s="53"/>
      <c r="AE23"/>
      <c r="AF23"/>
      <c r="AG23"/>
      <c r="AH23"/>
      <c r="AI23" s="258"/>
      <c r="AJ23"/>
      <c r="AK23" s="53"/>
      <c r="AL23" s="53"/>
      <c r="AM23" s="53"/>
      <c r="AN23" s="151"/>
      <c r="AP23" s="53"/>
      <c r="AR23" s="49"/>
      <c r="AS23" s="136" t="s">
        <v>190</v>
      </c>
      <c r="AT23" s="531" t="s">
        <v>191</v>
      </c>
      <c r="AU23" s="531"/>
      <c r="AV23" s="532"/>
      <c r="AW23" s="413"/>
    </row>
    <row r="24" spans="2:49" ht="27" customHeight="1" thickBot="1" x14ac:dyDescent="0.2">
      <c r="B24" s="614" t="s">
        <v>200</v>
      </c>
      <c r="C24" s="615"/>
      <c r="D24" s="603">
        <v>90</v>
      </c>
      <c r="E24" s="603"/>
      <c r="F24" s="603"/>
      <c r="G24" s="195" t="s">
        <v>198</v>
      </c>
      <c r="H24" s="581">
        <f>+F12</f>
        <v>90.4</v>
      </c>
      <c r="I24" s="582"/>
      <c r="J24" s="195" t="s">
        <v>198</v>
      </c>
      <c r="K24" s="56"/>
      <c r="L24" s="53"/>
      <c r="M24" s="556"/>
      <c r="P24" s="543"/>
      <c r="Q24" s="563"/>
      <c r="R24" s="563"/>
      <c r="S24" s="563"/>
      <c r="T24" s="44" t="s">
        <v>13</v>
      </c>
      <c r="U24"/>
      <c r="V24"/>
      <c r="W24"/>
      <c r="X24"/>
      <c r="AC24" s="53"/>
      <c r="AD24" s="53"/>
      <c r="AE24"/>
      <c r="AF24"/>
      <c r="AG24"/>
      <c r="AH24"/>
      <c r="AI24" s="258"/>
      <c r="AJ24"/>
      <c r="AK24" s="53"/>
      <c r="AL24" s="141"/>
      <c r="AM24" s="53"/>
      <c r="AN24" s="53"/>
      <c r="AQ24" s="56"/>
      <c r="AR24" s="146"/>
      <c r="AS24" s="549">
        <f>+ROUND(AU16,1)+ROUND(AA28,1)</f>
        <v>90.4</v>
      </c>
      <c r="AT24" s="550"/>
      <c r="AU24" s="550"/>
      <c r="AV24" s="52" t="s">
        <v>13</v>
      </c>
      <c r="AW24" s="413"/>
    </row>
    <row r="25" spans="2:49" ht="27" customHeight="1" thickBot="1" x14ac:dyDescent="0.2">
      <c r="B25" s="614" t="s">
        <v>201</v>
      </c>
      <c r="C25" s="615"/>
      <c r="D25" s="603">
        <v>0</v>
      </c>
      <c r="E25" s="603"/>
      <c r="F25" s="603"/>
      <c r="G25" s="195" t="s">
        <v>198</v>
      </c>
      <c r="H25" s="581">
        <f>+P12+AH9</f>
        <v>0</v>
      </c>
      <c r="I25" s="582"/>
      <c r="J25" s="195" t="s">
        <v>198</v>
      </c>
      <c r="K25" s="56"/>
      <c r="L25" s="53"/>
      <c r="P25" s="53"/>
      <c r="Q25" s="53"/>
      <c r="R25" s="53"/>
      <c r="S25" s="53"/>
      <c r="T25" s="53"/>
      <c r="U25" s="53"/>
      <c r="V25" s="53"/>
      <c r="AE25" s="150"/>
      <c r="AH25" s="53"/>
      <c r="AI25" s="56"/>
      <c r="AJ25" s="53"/>
      <c r="AK25" s="53"/>
      <c r="AL25" s="187"/>
      <c r="AM25" s="187"/>
      <c r="AN25" s="187"/>
      <c r="AQ25" s="268"/>
      <c r="AR25" s="128"/>
      <c r="AW25" s="413"/>
    </row>
    <row r="26" spans="2:49" ht="27" customHeight="1" thickTop="1" thickBot="1" x14ac:dyDescent="0.2">
      <c r="B26" s="614" t="s">
        <v>202</v>
      </c>
      <c r="C26" s="615"/>
      <c r="D26" s="603">
        <v>0</v>
      </c>
      <c r="E26" s="603"/>
      <c r="F26" s="603"/>
      <c r="G26" s="195" t="s">
        <v>198</v>
      </c>
      <c r="H26" s="581">
        <f>+P21</f>
        <v>0</v>
      </c>
      <c r="I26" s="582"/>
      <c r="J26" s="195" t="s">
        <v>198</v>
      </c>
      <c r="K26" s="56"/>
      <c r="L26" s="144"/>
      <c r="M26" s="554" t="s">
        <v>35</v>
      </c>
      <c r="N26" s="48"/>
      <c r="O26" s="48"/>
      <c r="P26" s="247" t="s">
        <v>180</v>
      </c>
      <c r="Q26" s="557" t="s">
        <v>181</v>
      </c>
      <c r="R26" s="557"/>
      <c r="S26" s="557"/>
      <c r="T26" s="558"/>
      <c r="U26" s="48"/>
      <c r="V26" s="48"/>
      <c r="W26" s="48"/>
      <c r="X26" s="48"/>
      <c r="Y26" s="48"/>
      <c r="Z26" s="48"/>
      <c r="AA26" s="48"/>
      <c r="AB26" s="48"/>
      <c r="AC26" s="48"/>
      <c r="AD26" s="48"/>
      <c r="AE26" s="48"/>
      <c r="AF26" s="48"/>
      <c r="AG26" s="48"/>
      <c r="AH26" s="48"/>
      <c r="AI26" s="61"/>
      <c r="AJ26" s="48"/>
      <c r="AK26" s="49"/>
      <c r="AL26" s="136" t="s">
        <v>187</v>
      </c>
      <c r="AM26" s="531" t="s">
        <v>282</v>
      </c>
      <c r="AN26" s="531"/>
      <c r="AO26" s="531"/>
      <c r="AP26" s="532"/>
      <c r="AQ26" s="270"/>
      <c r="AR26" s="271"/>
      <c r="AS26" s="136" t="s">
        <v>192</v>
      </c>
      <c r="AT26" s="531" t="s">
        <v>430</v>
      </c>
      <c r="AU26" s="531"/>
      <c r="AV26" s="532"/>
      <c r="AW26" s="413"/>
    </row>
    <row r="27" spans="2:49" ht="27" customHeight="1" thickBot="1" x14ac:dyDescent="0.2">
      <c r="B27" s="614" t="s">
        <v>223</v>
      </c>
      <c r="C27" s="615"/>
      <c r="D27" s="603">
        <v>0</v>
      </c>
      <c r="E27" s="603"/>
      <c r="F27" s="603"/>
      <c r="G27" s="195" t="s">
        <v>198</v>
      </c>
      <c r="H27" s="581">
        <f>+Y21</f>
        <v>0</v>
      </c>
      <c r="I27" s="582"/>
      <c r="J27" s="195" t="s">
        <v>198</v>
      </c>
      <c r="M27" s="555"/>
      <c r="P27" s="585">
        <f>+R30+ROUND(R33,1)</f>
        <v>90.4</v>
      </c>
      <c r="Q27" s="586"/>
      <c r="R27" s="586"/>
      <c r="S27" s="586"/>
      <c r="T27" s="44" t="s">
        <v>38</v>
      </c>
      <c r="U27" s="64"/>
      <c r="V27" s="64"/>
      <c r="Y27" s="62" t="s">
        <v>39</v>
      </c>
      <c r="Z27" s="65"/>
      <c r="AH27" s="53"/>
      <c r="AI27" s="53"/>
      <c r="AJ27" s="53"/>
      <c r="AK27" s="53"/>
      <c r="AL27" s="549">
        <f>+AH18+P27</f>
        <v>90.4</v>
      </c>
      <c r="AM27" s="550"/>
      <c r="AN27" s="550"/>
      <c r="AO27" s="550"/>
      <c r="AP27" s="52" t="s">
        <v>13</v>
      </c>
      <c r="AQ27" s="268"/>
      <c r="AR27" s="128"/>
      <c r="AS27" s="535"/>
      <c r="AT27" s="536"/>
      <c r="AU27" s="536"/>
      <c r="AV27" s="52" t="s">
        <v>13</v>
      </c>
      <c r="AW27" s="413"/>
    </row>
    <row r="28" spans="2:49" ht="27" customHeight="1" thickTop="1" thickBot="1" x14ac:dyDescent="0.2">
      <c r="B28" s="631" t="s">
        <v>332</v>
      </c>
      <c r="C28" s="632"/>
      <c r="D28" s="603">
        <v>0</v>
      </c>
      <c r="E28" s="603"/>
      <c r="F28" s="603"/>
      <c r="G28" s="195" t="s">
        <v>198</v>
      </c>
      <c r="H28" s="581">
        <f>+P15+AH12</f>
        <v>0</v>
      </c>
      <c r="I28" s="582"/>
      <c r="J28" s="195" t="s">
        <v>198</v>
      </c>
      <c r="M28" s="555"/>
      <c r="P28" s="56"/>
      <c r="U28" s="53"/>
      <c r="V28" s="53"/>
      <c r="Y28" s="587" t="s">
        <v>175</v>
      </c>
      <c r="Z28" s="588"/>
      <c r="AA28" s="543">
        <v>90.4</v>
      </c>
      <c r="AB28" s="544"/>
      <c r="AC28" s="544"/>
      <c r="AD28" s="544"/>
      <c r="AE28" s="544"/>
      <c r="AF28" s="44" t="s">
        <v>13</v>
      </c>
      <c r="AH28" s="53"/>
      <c r="AI28" s="53"/>
      <c r="AN28" s="267"/>
      <c r="AQ28" s="268"/>
      <c r="AR28" s="128"/>
      <c r="AS28" s="410" t="str">
        <f>+IF(AS27=0,"",IF(AL27&lt;(AS24+AS27+AS31),"エラー !：⑩の内数である（⑫+⑬＋⑭）の量が⑩を超えています",""))</f>
        <v/>
      </c>
      <c r="AT28" s="408"/>
      <c r="AU28" s="408"/>
      <c r="AV28" s="408"/>
      <c r="AW28" s="413"/>
    </row>
    <row r="29" spans="2:49" ht="27" customHeight="1" thickTop="1" thickBot="1" x14ac:dyDescent="0.2">
      <c r="B29" s="614" t="s">
        <v>224</v>
      </c>
      <c r="C29" s="615"/>
      <c r="D29" s="603">
        <v>0</v>
      </c>
      <c r="E29" s="603"/>
      <c r="F29" s="603"/>
      <c r="G29" s="195" t="s">
        <v>198</v>
      </c>
      <c r="H29" s="581">
        <f>+AL27</f>
        <v>90.4</v>
      </c>
      <c r="I29" s="582"/>
      <c r="J29" s="195" t="s">
        <v>198</v>
      </c>
      <c r="M29" s="555"/>
      <c r="P29" s="56"/>
      <c r="Q29" s="144"/>
      <c r="R29" s="51" t="s">
        <v>183</v>
      </c>
      <c r="S29" s="557" t="s">
        <v>33</v>
      </c>
      <c r="T29" s="571"/>
      <c r="U29" s="571"/>
      <c r="V29" s="572"/>
      <c r="W29" s="48"/>
      <c r="X29" s="66"/>
      <c r="Y29" s="587" t="s">
        <v>258</v>
      </c>
      <c r="Z29" s="588"/>
      <c r="AA29" s="543"/>
      <c r="AB29" s="544"/>
      <c r="AC29" s="544"/>
      <c r="AD29" s="544"/>
      <c r="AE29" s="544"/>
      <c r="AF29" s="44" t="s">
        <v>13</v>
      </c>
      <c r="AH29" s="53"/>
      <c r="AI29" s="53"/>
      <c r="AJ29" s="53"/>
      <c r="AK29" s="53"/>
      <c r="AL29" s="136" t="s">
        <v>188</v>
      </c>
      <c r="AM29" s="531" t="s">
        <v>189</v>
      </c>
      <c r="AN29" s="531"/>
      <c r="AO29" s="531"/>
      <c r="AP29" s="532"/>
      <c r="AQ29" s="269"/>
      <c r="AR29" s="272"/>
      <c r="AS29" s="579" t="s">
        <v>193</v>
      </c>
      <c r="AT29" s="575" t="s">
        <v>431</v>
      </c>
      <c r="AU29" s="575"/>
      <c r="AV29" s="576"/>
      <c r="AW29" s="413"/>
    </row>
    <row r="30" spans="2:49" ht="27" customHeight="1" thickBot="1" x14ac:dyDescent="0.2">
      <c r="B30" s="614" t="s">
        <v>225</v>
      </c>
      <c r="C30" s="615"/>
      <c r="D30" s="603">
        <v>0</v>
      </c>
      <c r="E30" s="603"/>
      <c r="F30" s="603"/>
      <c r="G30" s="195" t="s">
        <v>198</v>
      </c>
      <c r="H30" s="581">
        <f>+AL30</f>
        <v>0</v>
      </c>
      <c r="I30" s="582"/>
      <c r="J30" s="195" t="s">
        <v>198</v>
      </c>
      <c r="M30" s="555"/>
      <c r="P30" s="56"/>
      <c r="R30" s="585">
        <f>+ROUND(AA28,1)+ROUND(AA29,1)+ROUND(AA30,1)</f>
        <v>90.4</v>
      </c>
      <c r="S30" s="586"/>
      <c r="T30" s="586"/>
      <c r="U30" s="586"/>
      <c r="V30" s="44" t="s">
        <v>16</v>
      </c>
      <c r="Y30" s="587" t="s">
        <v>186</v>
      </c>
      <c r="Z30" s="588"/>
      <c r="AA30" s="543"/>
      <c r="AB30" s="544"/>
      <c r="AC30" s="544"/>
      <c r="AD30" s="544"/>
      <c r="AE30" s="544"/>
      <c r="AF30" s="44" t="s">
        <v>13</v>
      </c>
      <c r="AL30" s="535"/>
      <c r="AM30" s="536"/>
      <c r="AN30" s="536"/>
      <c r="AO30" s="536"/>
      <c r="AP30" s="52" t="s">
        <v>13</v>
      </c>
      <c r="AS30" s="580"/>
      <c r="AT30" s="577"/>
      <c r="AU30" s="577"/>
      <c r="AV30" s="578"/>
      <c r="AW30" s="413"/>
    </row>
    <row r="31" spans="2:49" ht="27" customHeight="1" thickTop="1" thickBot="1" x14ac:dyDescent="0.2">
      <c r="B31" s="614" t="s">
        <v>226</v>
      </c>
      <c r="C31" s="615"/>
      <c r="D31" s="603">
        <v>0</v>
      </c>
      <c r="E31" s="603"/>
      <c r="F31" s="603"/>
      <c r="G31" s="195" t="s">
        <v>198</v>
      </c>
      <c r="H31" s="581">
        <f>+AS24</f>
        <v>90.4</v>
      </c>
      <c r="I31" s="582"/>
      <c r="J31" s="195" t="s">
        <v>198</v>
      </c>
      <c r="M31" s="555"/>
      <c r="P31" s="56"/>
      <c r="Y31"/>
      <c r="Z31"/>
      <c r="AA31" s="67" t="s">
        <v>90</v>
      </c>
      <c r="AK31" s="128"/>
      <c r="AL31" s="530" t="str">
        <f>+IF(AL30=0,"",IF(AL27&lt;AL30,"エラー !：⑩の内数である⑪の量が⑩を超えています",""))</f>
        <v/>
      </c>
      <c r="AM31" s="530"/>
      <c r="AN31" s="530"/>
      <c r="AO31" s="530"/>
      <c r="AP31" s="530"/>
      <c r="AQ31" s="530"/>
      <c r="AR31" s="41"/>
      <c r="AS31" s="573"/>
      <c r="AT31" s="574"/>
      <c r="AU31" s="574"/>
      <c r="AV31" s="163" t="s">
        <v>13</v>
      </c>
      <c r="AW31" s="413"/>
    </row>
    <row r="32" spans="2:49" ht="27" customHeight="1" thickTop="1" thickBot="1" x14ac:dyDescent="0.2">
      <c r="B32" s="614" t="s">
        <v>428</v>
      </c>
      <c r="C32" s="615"/>
      <c r="D32" s="603">
        <v>0</v>
      </c>
      <c r="E32" s="603"/>
      <c r="F32" s="603"/>
      <c r="G32" s="195" t="s">
        <v>198</v>
      </c>
      <c r="H32" s="581">
        <f>+AS27</f>
        <v>0</v>
      </c>
      <c r="I32" s="582"/>
      <c r="J32" s="195" t="s">
        <v>198</v>
      </c>
      <c r="M32" s="555"/>
      <c r="P32" s="56"/>
      <c r="Q32" s="144"/>
      <c r="R32" s="51" t="s">
        <v>185</v>
      </c>
      <c r="S32" s="557" t="s">
        <v>37</v>
      </c>
      <c r="T32" s="571"/>
      <c r="U32" s="571"/>
      <c r="V32" s="572"/>
      <c r="W32" s="53"/>
      <c r="X32" s="53"/>
      <c r="Y32"/>
      <c r="Z32"/>
      <c r="AA32" s="621" t="s">
        <v>330</v>
      </c>
      <c r="AB32" s="622"/>
      <c r="AC32" s="622"/>
      <c r="AD32" s="622"/>
      <c r="AE32" s="622"/>
      <c r="AF32" s="622" t="s">
        <v>194</v>
      </c>
      <c r="AG32" s="622"/>
      <c r="AH32" s="622"/>
      <c r="AI32" s="622"/>
      <c r="AJ32" s="622"/>
      <c r="AK32" s="622"/>
      <c r="AL32" s="622" t="s">
        <v>195</v>
      </c>
      <c r="AM32" s="622"/>
      <c r="AN32" s="622"/>
      <c r="AO32" s="627"/>
      <c r="AP32" s="189"/>
      <c r="AS32" s="411" t="str">
        <f>+IF(AS31=0,"",IF(AL27&lt;(AS24+AS27+AS31),"エラー !：⑩の内数である（⑫+⑬＋⑭）の量が⑩を超えています",""))</f>
        <v/>
      </c>
      <c r="AT32" s="409"/>
      <c r="AU32" s="409"/>
      <c r="AV32" s="409"/>
      <c r="AW32" s="413"/>
    </row>
    <row r="33" spans="2:62" ht="27" customHeight="1" thickBot="1" x14ac:dyDescent="0.2">
      <c r="B33" s="618" t="s">
        <v>429</v>
      </c>
      <c r="C33" s="619"/>
      <c r="D33" s="569">
        <v>0</v>
      </c>
      <c r="E33" s="570"/>
      <c r="F33" s="570"/>
      <c r="G33" s="196" t="s">
        <v>198</v>
      </c>
      <c r="H33" s="583">
        <f>+AS31</f>
        <v>0</v>
      </c>
      <c r="I33" s="584"/>
      <c r="J33" s="196" t="s">
        <v>198</v>
      </c>
      <c r="M33" s="556"/>
      <c r="R33" s="543"/>
      <c r="S33" s="544"/>
      <c r="T33" s="544"/>
      <c r="U33" s="544"/>
      <c r="V33" s="44" t="s">
        <v>38</v>
      </c>
      <c r="W33" s="53"/>
      <c r="X33" s="53"/>
      <c r="Y33"/>
      <c r="Z33"/>
      <c r="AA33" s="623"/>
      <c r="AB33" s="624"/>
      <c r="AC33" s="624"/>
      <c r="AD33" s="624"/>
      <c r="AE33" s="624"/>
      <c r="AF33" s="624"/>
      <c r="AG33" s="624"/>
      <c r="AH33" s="624"/>
      <c r="AI33" s="624"/>
      <c r="AJ33" s="624"/>
      <c r="AK33" s="624"/>
      <c r="AL33" s="624"/>
      <c r="AM33" s="624"/>
      <c r="AN33" s="624"/>
      <c r="AO33" s="628"/>
      <c r="AP33" s="189"/>
      <c r="AW33" s="413"/>
    </row>
    <row r="34" spans="2:62" ht="24" customHeight="1" x14ac:dyDescent="0.15">
      <c r="C34" s="259" t="str">
        <f>+IF(D30=0,"",IF(D29&lt;D30,"エラー !：上の表は、⑩の内数である⑪の量が⑩を超えています",""))</f>
        <v/>
      </c>
      <c r="AA34" s="625"/>
      <c r="AB34" s="626"/>
      <c r="AC34" s="626"/>
      <c r="AD34" s="626"/>
      <c r="AE34" s="626"/>
      <c r="AF34" s="626"/>
      <c r="AG34" s="626"/>
      <c r="AH34" s="626"/>
      <c r="AI34" s="626"/>
      <c r="AJ34" s="626"/>
      <c r="AK34" s="626"/>
      <c r="AL34" s="626"/>
      <c r="AM34" s="626"/>
      <c r="AN34" s="626"/>
      <c r="AO34" s="629"/>
      <c r="AP34" s="189"/>
      <c r="AW34" s="413"/>
    </row>
    <row r="35" spans="2:62" ht="15" customHeight="1" x14ac:dyDescent="0.15">
      <c r="C35" s="260" t="str">
        <f>+IF(D31=0,"",IF(D29&lt;D31,"エラー !：上の表は、⑩の内数である⑫の量が⑩を超えています",""))</f>
        <v/>
      </c>
      <c r="AF35" s="64"/>
      <c r="AG35" s="64"/>
      <c r="AH35" s="64"/>
      <c r="AI35" s="64"/>
      <c r="AJ35" s="64"/>
      <c r="AK35" s="64"/>
      <c r="AL35" s="53"/>
      <c r="AM35" s="53"/>
      <c r="AN35" s="53"/>
      <c r="AO35" s="53"/>
      <c r="AP35" s="53"/>
      <c r="AQ35" s="53"/>
      <c r="AR35" s="53"/>
    </row>
    <row r="36" spans="2:62" ht="15" customHeight="1" x14ac:dyDescent="0.15">
      <c r="C36" s="260" t="str">
        <f>+IF(D32=0,"",IF(D29&lt;D32,"エラー !：上の表は、⑩の内数である⑬の量が⑩を超えています",""))</f>
        <v/>
      </c>
      <c r="AF36" s="64"/>
      <c r="AG36" s="64"/>
      <c r="AH36" s="64"/>
      <c r="AI36" s="64"/>
      <c r="AJ36" s="64"/>
      <c r="AK36" s="64"/>
      <c r="AL36" s="64"/>
      <c r="AM36" s="152"/>
      <c r="AN36" s="152"/>
      <c r="AO36" s="128"/>
      <c r="AP36" s="53"/>
      <c r="AQ36" s="53"/>
      <c r="AR36" s="53"/>
      <c r="AS36" s="53"/>
      <c r="AT36" s="53"/>
      <c r="AU36" s="53"/>
      <c r="AV36" s="53"/>
      <c r="AW36" s="68"/>
      <c r="AY36" s="53"/>
      <c r="AZ36" s="53"/>
      <c r="BA36" s="53"/>
      <c r="BB36" s="53"/>
      <c r="BC36" s="53"/>
      <c r="BD36" s="53"/>
    </row>
    <row r="37" spans="2:62" ht="15" customHeight="1" x14ac:dyDescent="0.15">
      <c r="C37" s="260" t="str">
        <f>+IF(D33=0,"",IF(D29&lt;D33,"エラー !：上の表は、⑩の内数である⑭の量が⑩を超えています",""))</f>
        <v/>
      </c>
      <c r="J37" s="68"/>
      <c r="K37" s="68"/>
      <c r="R37" s="68"/>
      <c r="S37" s="68"/>
      <c r="T37" s="68"/>
      <c r="AF37" s="53"/>
      <c r="AG37" s="53"/>
      <c r="AH37" s="53"/>
      <c r="AI37" s="53"/>
      <c r="AJ37" s="53"/>
      <c r="AK37" s="53"/>
      <c r="AL37" s="64"/>
      <c r="AM37" s="128"/>
      <c r="AN37" s="128"/>
      <c r="AO37" s="128"/>
      <c r="AP37" s="53"/>
      <c r="AQ37" s="53"/>
      <c r="AR37" s="53"/>
      <c r="AS37" s="53"/>
      <c r="AT37" s="53"/>
      <c r="AU37" s="64"/>
      <c r="AV37" s="64"/>
      <c r="AW37" s="68"/>
      <c r="AY37" s="53"/>
      <c r="AZ37" s="53"/>
      <c r="BA37" s="53"/>
      <c r="BB37" s="53"/>
      <c r="BC37" s="53"/>
      <c r="BD37" s="53"/>
    </row>
    <row r="38" spans="2:62" ht="13.5" x14ac:dyDescent="0.15">
      <c r="H38" s="279"/>
      <c r="J38" s="68"/>
      <c r="K38" s="68"/>
      <c r="R38" s="68"/>
      <c r="S38" s="68"/>
      <c r="T38" s="68"/>
      <c r="AF38" s="53"/>
      <c r="AG38" s="53"/>
      <c r="AH38" s="53"/>
      <c r="AI38" s="53"/>
      <c r="AJ38" s="53"/>
      <c r="AK38" s="53"/>
      <c r="AL38" s="64"/>
      <c r="AM38" s="128"/>
      <c r="AN38" s="128"/>
      <c r="AO38" s="128"/>
      <c r="AP38" s="53"/>
      <c r="AQ38" s="53"/>
      <c r="AR38" s="53"/>
      <c r="AS38" s="128"/>
      <c r="AT38" s="152"/>
      <c r="AU38" s="64"/>
      <c r="AV38" s="64"/>
      <c r="AW38" s="68"/>
      <c r="AY38" s="53"/>
      <c r="AZ38" s="53"/>
      <c r="BA38" s="53"/>
      <c r="BB38" s="53"/>
      <c r="BC38" s="53"/>
      <c r="BD38" s="53"/>
    </row>
    <row r="39" spans="2:62" ht="13.5" x14ac:dyDescent="0.15">
      <c r="H39" s="279"/>
      <c r="J39" s="68"/>
      <c r="K39" s="68"/>
      <c r="R39" s="68"/>
      <c r="S39" s="68"/>
      <c r="T39" s="68"/>
      <c r="AF39" s="53"/>
      <c r="AG39" s="53"/>
      <c r="AH39" s="53"/>
      <c r="AI39" s="53"/>
      <c r="AJ39" s="53"/>
      <c r="AK39" s="53"/>
      <c r="AL39" s="64"/>
      <c r="AM39" s="128"/>
      <c r="AN39" s="128"/>
      <c r="AO39" s="128"/>
      <c r="AP39" s="53"/>
      <c r="AQ39" s="53"/>
      <c r="AR39" s="53"/>
      <c r="AS39" s="128"/>
      <c r="AT39" s="64"/>
      <c r="AU39" s="64"/>
      <c r="AV39" s="64"/>
      <c r="AW39" s="68"/>
      <c r="AY39" s="53"/>
      <c r="AZ39" s="53"/>
      <c r="BA39" s="53"/>
      <c r="BB39" s="53"/>
      <c r="BC39" s="53"/>
      <c r="BD39" s="53"/>
    </row>
    <row r="40" spans="2:62" ht="13.5" x14ac:dyDescent="0.15">
      <c r="H40" s="279"/>
      <c r="J40" s="68"/>
      <c r="K40" s="68"/>
      <c r="R40" s="68"/>
      <c r="S40" s="68"/>
      <c r="T40" s="68"/>
      <c r="AF40" s="53"/>
      <c r="AG40" s="53"/>
      <c r="AH40" s="53"/>
      <c r="AI40" s="53"/>
      <c r="AJ40" s="53"/>
      <c r="AK40" s="53"/>
      <c r="AL40" s="64"/>
      <c r="AM40" s="128"/>
      <c r="AN40" s="128"/>
      <c r="AO40" s="128"/>
      <c r="AP40" s="53"/>
      <c r="AQ40" s="53"/>
      <c r="AR40" s="53"/>
      <c r="AS40" s="128"/>
      <c r="AT40" s="64"/>
      <c r="AU40" s="64"/>
      <c r="AV40" s="64"/>
      <c r="AW40" s="68"/>
      <c r="AY40" s="53"/>
      <c r="AZ40" s="53"/>
      <c r="BA40" s="53"/>
      <c r="BB40" s="53"/>
      <c r="BC40" s="53"/>
      <c r="BD40" s="53"/>
    </row>
    <row r="41" spans="2:62" ht="13.5" x14ac:dyDescent="0.15">
      <c r="H41" s="279"/>
      <c r="J41" s="68"/>
      <c r="K41" s="68"/>
      <c r="R41" s="68"/>
      <c r="S41" s="68"/>
      <c r="T41" s="68"/>
      <c r="AF41" s="53"/>
      <c r="AG41" s="53"/>
      <c r="AH41" s="53"/>
      <c r="AI41" s="53"/>
      <c r="AJ41" s="53"/>
      <c r="AK41" s="53"/>
      <c r="AL41" s="53"/>
      <c r="AM41" s="53"/>
      <c r="AN41" s="53"/>
      <c r="AO41" s="53"/>
      <c r="AP41" s="53"/>
      <c r="AQ41" s="53"/>
      <c r="AR41" s="53"/>
      <c r="AS41" s="128"/>
      <c r="AT41" s="64"/>
      <c r="AU41" s="64"/>
      <c r="AV41" s="64"/>
      <c r="AW41" s="68"/>
      <c r="AY41" s="53"/>
      <c r="AZ41" s="53"/>
      <c r="BA41" s="53"/>
      <c r="BB41" s="53"/>
      <c r="BC41" s="53"/>
      <c r="BD41" s="53"/>
    </row>
    <row r="42" spans="2:62" ht="13.5" x14ac:dyDescent="0.15">
      <c r="H42" s="279"/>
      <c r="I42" s="68"/>
      <c r="J42" s="68"/>
      <c r="K42" s="68"/>
      <c r="R42" s="68"/>
      <c r="S42" s="68"/>
      <c r="T42" s="68"/>
      <c r="AQ42" s="53"/>
      <c r="AR42" s="53"/>
      <c r="AS42" s="128"/>
      <c r="AT42" s="64"/>
      <c r="AY42" s="53"/>
      <c r="AZ42" s="53"/>
      <c r="BA42" s="53"/>
      <c r="BB42" s="53"/>
      <c r="BC42" s="53"/>
      <c r="BD42" s="53"/>
    </row>
    <row r="43" spans="2:62" x14ac:dyDescent="0.15">
      <c r="H43" s="279"/>
      <c r="I43" s="68"/>
      <c r="J43" s="68"/>
      <c r="K43" s="68"/>
      <c r="R43" s="68"/>
      <c r="S43" s="68"/>
      <c r="T43" s="68"/>
      <c r="AW43" s="68"/>
      <c r="AY43" s="53"/>
      <c r="AZ43" s="53"/>
      <c r="BA43" s="53"/>
      <c r="BB43" s="53"/>
      <c r="BC43" s="53"/>
      <c r="BD43" s="53"/>
    </row>
    <row r="44" spans="2:62" x14ac:dyDescent="0.15">
      <c r="H44" s="279"/>
      <c r="I44" s="68"/>
      <c r="J44" s="68"/>
      <c r="K44" s="68"/>
      <c r="R44" s="68"/>
      <c r="S44" s="68"/>
      <c r="T44" s="68"/>
      <c r="AW44" s="68"/>
    </row>
    <row r="45" spans="2:62" x14ac:dyDescent="0.15">
      <c r="H45" s="279"/>
      <c r="I45" s="68"/>
      <c r="J45" s="68"/>
      <c r="K45" s="68"/>
      <c r="R45" s="68"/>
      <c r="S45" s="68"/>
      <c r="T45" s="68"/>
    </row>
    <row r="46" spans="2:62" x14ac:dyDescent="0.15">
      <c r="H46" s="279"/>
      <c r="I46" s="68"/>
      <c r="J46" s="68"/>
      <c r="K46" s="68"/>
      <c r="R46" s="68"/>
      <c r="S46" s="68"/>
      <c r="T46" s="68"/>
    </row>
    <row r="47" spans="2:62" ht="13.5" x14ac:dyDescent="0.15">
      <c r="H47" s="279"/>
      <c r="I47" s="68"/>
      <c r="J47" s="68"/>
      <c r="K47" s="68"/>
      <c r="R47" s="68"/>
      <c r="S47" s="68"/>
      <c r="T47" s="68"/>
      <c r="BH47" s="69"/>
      <c r="BI47" s="69"/>
      <c r="BJ47" s="67"/>
    </row>
    <row r="48" spans="2:62" x14ac:dyDescent="0.15">
      <c r="I48" s="68"/>
      <c r="J48" s="68"/>
      <c r="K48" s="68"/>
      <c r="R48" s="68"/>
      <c r="S48" s="68"/>
      <c r="T48" s="68"/>
      <c r="BH48" s="67"/>
    </row>
    <row r="49" spans="7:62" x14ac:dyDescent="0.15">
      <c r="G49" s="68"/>
      <c r="H49" s="68"/>
      <c r="I49" s="68"/>
      <c r="J49" s="68"/>
      <c r="K49" s="68"/>
      <c r="R49" s="68"/>
      <c r="S49" s="68"/>
      <c r="T49" s="68"/>
      <c r="BE49" s="67"/>
      <c r="BF49" s="67"/>
      <c r="BG49" s="67"/>
      <c r="BH49" s="67"/>
    </row>
    <row r="50" spans="7:62" x14ac:dyDescent="0.15">
      <c r="G50" s="68"/>
      <c r="H50" s="68"/>
      <c r="I50" s="68"/>
      <c r="J50" s="68"/>
      <c r="K50" s="68"/>
      <c r="R50" s="68"/>
      <c r="S50" s="68"/>
      <c r="T50" s="68"/>
      <c r="BE50" s="67"/>
      <c r="BF50" s="67"/>
      <c r="BG50" s="67"/>
      <c r="BH50" s="67"/>
    </row>
    <row r="51" spans="7:62" x14ac:dyDescent="0.15">
      <c r="G51" s="68"/>
      <c r="H51" s="68"/>
      <c r="I51" s="68"/>
      <c r="J51" s="68"/>
      <c r="K51" s="68"/>
      <c r="R51" s="68"/>
      <c r="S51" s="68"/>
      <c r="T51" s="68"/>
      <c r="BE51" s="67"/>
      <c r="BF51" s="67"/>
      <c r="BG51" s="67"/>
      <c r="BH51" s="67"/>
    </row>
    <row r="52" spans="7:62" x14ac:dyDescent="0.15">
      <c r="G52" s="68"/>
      <c r="H52" s="68"/>
      <c r="I52" s="68"/>
      <c r="J52" s="68"/>
      <c r="K52" s="68"/>
      <c r="R52" s="68"/>
      <c r="S52" s="68"/>
      <c r="T52" s="68"/>
      <c r="BE52" s="67"/>
      <c r="BF52" s="67"/>
      <c r="BG52" s="67"/>
      <c r="BH52" s="67"/>
    </row>
    <row r="53" spans="7:62" x14ac:dyDescent="0.15">
      <c r="G53" s="68"/>
      <c r="H53" s="68"/>
      <c r="I53" s="68"/>
      <c r="J53" s="68"/>
      <c r="K53" s="68"/>
      <c r="R53" s="68"/>
      <c r="S53" s="68"/>
      <c r="T53" s="68"/>
      <c r="BE53" s="67"/>
      <c r="BG53" s="67"/>
      <c r="BH53" s="67"/>
      <c r="BI53" s="67"/>
      <c r="BJ53" s="67"/>
    </row>
    <row r="54" spans="7:62" x14ac:dyDescent="0.15">
      <c r="G54" s="68"/>
      <c r="H54" s="68"/>
      <c r="I54" s="68"/>
      <c r="J54" s="68"/>
      <c r="K54" s="68"/>
      <c r="R54" s="68"/>
      <c r="S54" s="68"/>
      <c r="T54" s="68"/>
      <c r="BD54" s="67"/>
      <c r="BE54" s="70"/>
      <c r="BG54" s="67"/>
      <c r="BH54" s="67"/>
      <c r="BI54" s="67"/>
      <c r="BJ54" s="67"/>
    </row>
    <row r="55" spans="7:62" x14ac:dyDescent="0.15">
      <c r="G55" s="68"/>
      <c r="H55" s="68"/>
      <c r="I55" s="68"/>
      <c r="J55" s="68"/>
      <c r="K55" s="68"/>
      <c r="R55" s="68"/>
      <c r="S55" s="68"/>
      <c r="T55" s="68"/>
      <c r="BD55" s="67"/>
      <c r="BE55" s="70"/>
      <c r="BG55" s="67"/>
      <c r="BH55" s="67"/>
      <c r="BI55" s="67"/>
      <c r="BJ55" s="67"/>
    </row>
    <row r="56" spans="7:62" x14ac:dyDescent="0.15">
      <c r="G56" s="68"/>
      <c r="H56" s="68"/>
      <c r="I56" s="68"/>
      <c r="J56" s="68"/>
      <c r="K56" s="68"/>
      <c r="R56" s="68"/>
      <c r="S56" s="68"/>
      <c r="T56" s="68"/>
      <c r="BD56" s="67"/>
      <c r="BE56" s="70"/>
      <c r="BG56" s="67"/>
      <c r="BH56" s="67"/>
      <c r="BI56" s="67"/>
      <c r="BJ56" s="67"/>
    </row>
    <row r="57" spans="7:62" x14ac:dyDescent="0.15">
      <c r="G57" s="68"/>
      <c r="H57" s="68"/>
      <c r="I57" s="68"/>
      <c r="BD57" s="67"/>
      <c r="BE57" s="70"/>
      <c r="BG57" s="67"/>
      <c r="BH57" s="67"/>
      <c r="BI57" s="67"/>
      <c r="BJ57" s="67"/>
    </row>
    <row r="58" spans="7:62" ht="12.75" x14ac:dyDescent="0.15">
      <c r="G58" s="68"/>
      <c r="H58" s="68"/>
      <c r="I58" s="68"/>
      <c r="L58" s="68"/>
      <c r="M58" s="71"/>
      <c r="N58" s="68"/>
      <c r="O58" s="68"/>
      <c r="BD58" s="67"/>
      <c r="BE58" s="70"/>
      <c r="BG58" s="67"/>
      <c r="BH58" s="67"/>
      <c r="BI58" s="67"/>
      <c r="BJ58" s="67"/>
    </row>
    <row r="59" spans="7:62" x14ac:dyDescent="0.15">
      <c r="G59" s="68"/>
      <c r="H59" s="68"/>
      <c r="I59" s="68"/>
      <c r="BD59" s="67"/>
      <c r="BE59" s="70"/>
      <c r="BG59" s="67"/>
      <c r="BH59" s="67"/>
      <c r="BI59" s="67"/>
      <c r="BJ59" s="67"/>
    </row>
    <row r="60" spans="7:62" x14ac:dyDescent="0.15">
      <c r="G60" s="68"/>
      <c r="H60" s="68"/>
      <c r="I60" s="68"/>
      <c r="BD60" s="67"/>
      <c r="BE60" s="70"/>
      <c r="BG60" s="67"/>
      <c r="BH60" s="67"/>
      <c r="BI60" s="67"/>
      <c r="BJ60" s="67"/>
    </row>
    <row r="61" spans="7:62" x14ac:dyDescent="0.15">
      <c r="G61" s="68"/>
      <c r="H61" s="68"/>
      <c r="I61" s="68"/>
      <c r="BD61" s="67"/>
      <c r="BE61" s="70"/>
      <c r="BG61" s="67"/>
      <c r="BH61" s="67"/>
      <c r="BI61" s="67"/>
      <c r="BJ61" s="67"/>
    </row>
    <row r="62" spans="7:62" x14ac:dyDescent="0.15">
      <c r="BD62" s="67"/>
      <c r="BE62" s="70"/>
      <c r="BG62" s="67"/>
      <c r="BH62" s="67"/>
      <c r="BI62" s="67"/>
      <c r="BJ62" s="67"/>
    </row>
    <row r="63" spans="7:62" x14ac:dyDescent="0.15">
      <c r="BD63" s="67"/>
      <c r="BE63" s="70"/>
      <c r="BG63" s="67"/>
      <c r="BH63" s="67"/>
      <c r="BI63" s="67"/>
      <c r="BJ63" s="67"/>
    </row>
    <row r="64" spans="7:62" x14ac:dyDescent="0.15">
      <c r="BD64" s="67"/>
      <c r="BE64" s="70"/>
      <c r="BG64" s="67"/>
      <c r="BH64" s="67"/>
      <c r="BI64" s="67"/>
      <c r="BJ64" s="67"/>
    </row>
    <row r="65" spans="12:62" x14ac:dyDescent="0.15">
      <c r="BD65" s="67"/>
      <c r="BE65" s="70"/>
      <c r="BG65" s="67"/>
      <c r="BH65" s="67"/>
      <c r="BI65" s="67"/>
      <c r="BJ65" s="67"/>
    </row>
    <row r="66" spans="12:62" x14ac:dyDescent="0.15">
      <c r="BD66" s="67"/>
      <c r="BE66" s="70"/>
      <c r="BG66" s="67"/>
      <c r="BH66" s="67"/>
      <c r="BI66" s="67"/>
      <c r="BJ66" s="67"/>
    </row>
    <row r="67" spans="12:62" x14ac:dyDescent="0.15">
      <c r="BD67" s="67"/>
      <c r="BE67" s="70"/>
      <c r="BG67" s="67"/>
      <c r="BH67" s="67"/>
      <c r="BI67" s="67"/>
      <c r="BJ67" s="67"/>
    </row>
    <row r="69" spans="12:62" ht="12.75" x14ac:dyDescent="0.15">
      <c r="L69" s="68"/>
      <c r="M69" s="71"/>
      <c r="N69" s="68"/>
      <c r="O69" s="68"/>
    </row>
    <row r="70" spans="12:62" ht="12.75" x14ac:dyDescent="0.15">
      <c r="L70" s="68"/>
      <c r="M70" s="71"/>
      <c r="N70" s="68"/>
      <c r="O70" s="68"/>
    </row>
    <row r="71" spans="12:62" ht="12.75" x14ac:dyDescent="0.15">
      <c r="L71" s="68"/>
      <c r="M71" s="71"/>
      <c r="N71" s="68"/>
      <c r="O71" s="68"/>
    </row>
    <row r="72" spans="12:62" ht="12.75" x14ac:dyDescent="0.15">
      <c r="L72" s="68"/>
      <c r="M72" s="71"/>
      <c r="N72" s="68"/>
      <c r="O72" s="68"/>
    </row>
    <row r="73" spans="12:62" ht="12.75" x14ac:dyDescent="0.15">
      <c r="L73" s="68"/>
      <c r="M73" s="71"/>
      <c r="N73" s="68"/>
      <c r="O73" s="68"/>
    </row>
    <row r="74" spans="12:62" ht="12.75" x14ac:dyDescent="0.15">
      <c r="L74" s="68"/>
      <c r="M74" s="71"/>
      <c r="N74" s="68"/>
      <c r="O74" s="68"/>
    </row>
    <row r="75" spans="12:62" ht="12.75" x14ac:dyDescent="0.15">
      <c r="L75" s="68"/>
      <c r="M75" s="71"/>
      <c r="N75" s="68"/>
      <c r="O75" s="68"/>
    </row>
    <row r="76" spans="12:62" ht="12.75" x14ac:dyDescent="0.15">
      <c r="L76" s="68"/>
      <c r="M76" s="71"/>
      <c r="N76" s="68"/>
      <c r="O76" s="68"/>
    </row>
  </sheetData>
  <sheetProtection algorithmName="SHA-512" hashValue="9giiuGMg6CnLfmvbNsQYG03FTJwUOXNsmAse8cFO2Hm15CZdtH0UgGZsmo31eobmhvZPLWTSzlkfCwq9UEd2zw==" saltValue="BnbOtJro23CVOt0FkUuwaw==" spinCount="100000" sheet="1" objects="1" scenarios="1"/>
  <mergeCells count="113">
    <mergeCell ref="AW19:AW20"/>
    <mergeCell ref="D30:F30"/>
    <mergeCell ref="D31:F31"/>
    <mergeCell ref="H26:I26"/>
    <mergeCell ref="H27:I27"/>
    <mergeCell ref="H28:I28"/>
    <mergeCell ref="H30:I30"/>
    <mergeCell ref="H31:I31"/>
    <mergeCell ref="D25:F25"/>
    <mergeCell ref="D27:F27"/>
    <mergeCell ref="D28:F28"/>
    <mergeCell ref="AT29:AV30"/>
    <mergeCell ref="AA29:AE29"/>
    <mergeCell ref="AA30:AE30"/>
    <mergeCell ref="AS29:AS30"/>
    <mergeCell ref="AL31:AQ31"/>
    <mergeCell ref="AA28:AE28"/>
    <mergeCell ref="AS31:AU31"/>
    <mergeCell ref="AS27:AU27"/>
    <mergeCell ref="AT26:AV26"/>
    <mergeCell ref="D33:F33"/>
    <mergeCell ref="H33:I33"/>
    <mergeCell ref="B2:H3"/>
    <mergeCell ref="AF5:AU5"/>
    <mergeCell ref="B21:J22"/>
    <mergeCell ref="H23:J23"/>
    <mergeCell ref="F12:H12"/>
    <mergeCell ref="F15:H15"/>
    <mergeCell ref="B33:C33"/>
    <mergeCell ref="Y30:Z30"/>
    <mergeCell ref="B31:C31"/>
    <mergeCell ref="H29:I29"/>
    <mergeCell ref="B32:C32"/>
    <mergeCell ref="H32:I32"/>
    <mergeCell ref="D32:F32"/>
    <mergeCell ref="D29:F29"/>
    <mergeCell ref="B27:C27"/>
    <mergeCell ref="B29:C29"/>
    <mergeCell ref="B28:C28"/>
    <mergeCell ref="B30:C30"/>
    <mergeCell ref="P12:S12"/>
    <mergeCell ref="P24:S24"/>
    <mergeCell ref="P21:S21"/>
    <mergeCell ref="Q14:T14"/>
    <mergeCell ref="B7:C7"/>
    <mergeCell ref="C8:K8"/>
    <mergeCell ref="D7:I7"/>
    <mergeCell ref="AO20:AP20"/>
    <mergeCell ref="AH9:AM9"/>
    <mergeCell ref="B23:C23"/>
    <mergeCell ref="B24:C24"/>
    <mergeCell ref="B25:C25"/>
    <mergeCell ref="B26:C26"/>
    <mergeCell ref="D24:F24"/>
    <mergeCell ref="D26:F26"/>
    <mergeCell ref="Q26:T26"/>
    <mergeCell ref="AM26:AP26"/>
    <mergeCell ref="F9:I9"/>
    <mergeCell ref="D23:G23"/>
    <mergeCell ref="AI14:AN14"/>
    <mergeCell ref="G11:I11"/>
    <mergeCell ref="G14:I14"/>
    <mergeCell ref="Z20:AB20"/>
    <mergeCell ref="U23:X23"/>
    <mergeCell ref="R33:U33"/>
    <mergeCell ref="AA32:AE34"/>
    <mergeCell ref="S32:V32"/>
    <mergeCell ref="AL32:AO34"/>
    <mergeCell ref="AL30:AO30"/>
    <mergeCell ref="AM29:AP29"/>
    <mergeCell ref="H25:I25"/>
    <mergeCell ref="M26:M33"/>
    <mergeCell ref="R30:U30"/>
    <mergeCell ref="P27:S27"/>
    <mergeCell ref="AL27:AO27"/>
    <mergeCell ref="AF32:AK34"/>
    <mergeCell ref="S29:V29"/>
    <mergeCell ref="Y28:Z28"/>
    <mergeCell ref="Y29:Z29"/>
    <mergeCell ref="AS17:AT17"/>
    <mergeCell ref="P22:V22"/>
    <mergeCell ref="P18:S18"/>
    <mergeCell ref="AE17:AE21"/>
    <mergeCell ref="AI17:AL17"/>
    <mergeCell ref="P15:S15"/>
    <mergeCell ref="H24:I24"/>
    <mergeCell ref="M11:M24"/>
    <mergeCell ref="Q20:T20"/>
    <mergeCell ref="Q23:T23"/>
    <mergeCell ref="Q17:T17"/>
    <mergeCell ref="Y18:AA18"/>
    <mergeCell ref="Y21:AA21"/>
    <mergeCell ref="P16:AB16"/>
    <mergeCell ref="AS24:AU24"/>
    <mergeCell ref="AS16:AT16"/>
    <mergeCell ref="AH18:AK18"/>
    <mergeCell ref="Z17:AB17"/>
    <mergeCell ref="AO17:AP17"/>
    <mergeCell ref="AT23:AV23"/>
    <mergeCell ref="U17:X17"/>
    <mergeCell ref="AS18:AT18"/>
    <mergeCell ref="AB3:AD3"/>
    <mergeCell ref="AP3:AR4"/>
    <mergeCell ref="AS3:AT3"/>
    <mergeCell ref="AS4:AT4"/>
    <mergeCell ref="AH15:AM15"/>
    <mergeCell ref="S7:V7"/>
    <mergeCell ref="AI8:AN8"/>
    <mergeCell ref="AE9:AE14"/>
    <mergeCell ref="Q11:T11"/>
    <mergeCell ref="Z5:AD5"/>
    <mergeCell ref="AH12:AM12"/>
    <mergeCell ref="AI11:AN11"/>
  </mergeCells>
  <phoneticPr fontId="3"/>
  <dataValidations count="3">
    <dataValidation type="custom" allowBlank="1" showInputMessage="1" showErrorMessage="1" error="入力は少数第1位までにして下さい。" sqref="W7:X7 AU13:AU14">
      <formula1>W7=ROUND(W7,1)</formula1>
    </dataValidation>
    <dataValidation type="custom" allowBlank="1" showInputMessage="1" showErrorMessage="1" sqref="H24:H33">
      <formula1>H24=ROUND(H24,1)</formula1>
    </dataValidation>
    <dataValidation type="custom" allowBlank="1" showInputMessage="1" showErrorMessage="1" error="入力は少数第1位までにしてください。" sqref="AS31:AU31 F15:H15 P12:S12 P15:S15 P18:S18 P21:S21 P24:S24 AH9:AM9 AH12:AM12 AH15:AM15 AU16:AU18 AO21 AA28:AE30 R33:U33 AL30:AO30 AS27:AU27 D24:F33">
      <formula1>D9=ROUND(D9,1)</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4">
    <pageSetUpPr fitToPage="1"/>
  </sheetPr>
  <dimension ref="B1:BJ76"/>
  <sheetViews>
    <sheetView showGridLines="0" topLeftCell="A10" zoomScaleNormal="100" workbookViewId="0">
      <selection activeCell="AA29" sqref="AA29:AE29"/>
    </sheetView>
  </sheetViews>
  <sheetFormatPr defaultColWidth="9" defaultRowHeight="12" x14ac:dyDescent="0.15"/>
  <cols>
    <col min="1" max="2" width="2.875" style="40" customWidth="1"/>
    <col min="3" max="3" width="18.375" style="40" customWidth="1"/>
    <col min="4" max="5" width="4.375" style="40" customWidth="1"/>
    <col min="6" max="6" width="3.75" style="40" customWidth="1"/>
    <col min="7" max="7" width="2.375" style="40" customWidth="1"/>
    <col min="8" max="8" width="10.375" style="40" customWidth="1"/>
    <col min="9" max="9" width="2.375" style="40" customWidth="1"/>
    <col min="10" max="11" width="2.5" style="40" customWidth="1"/>
    <col min="12" max="12" width="2.75" style="40" customWidth="1"/>
    <col min="13" max="13" width="2.875" style="40" customWidth="1"/>
    <col min="14" max="15" width="2.75" style="40" customWidth="1"/>
    <col min="16" max="16" width="3" style="40" customWidth="1"/>
    <col min="17" max="19" width="4.75" style="40" customWidth="1"/>
    <col min="20" max="22" width="2.875" style="40" customWidth="1"/>
    <col min="23" max="24" width="2.5" style="40" customWidth="1"/>
    <col min="25" max="25" width="2.875" style="40" customWidth="1"/>
    <col min="26" max="26" width="7.75" style="40" customWidth="1"/>
    <col min="27" max="27" width="4.75" style="40" customWidth="1"/>
    <col min="28" max="28" width="2" style="40" customWidth="1"/>
    <col min="29" max="30" width="2.375" style="40" customWidth="1"/>
    <col min="31" max="31" width="3.125" style="40" customWidth="1"/>
    <col min="32" max="33" width="2.375" style="40" customWidth="1"/>
    <col min="34" max="34" width="2.875" style="40" customWidth="1"/>
    <col min="35" max="35" width="7.75" style="40" customWidth="1"/>
    <col min="36" max="37" width="4.375" style="40" customWidth="1"/>
    <col min="38" max="38" width="3.375" style="40" customWidth="1"/>
    <col min="39" max="39" width="2.75" style="40" customWidth="1"/>
    <col min="40" max="40" width="2.875" style="40" customWidth="1"/>
    <col min="41" max="41" width="10.75" style="40" customWidth="1"/>
    <col min="42" max="42" width="2.875" style="40" customWidth="1"/>
    <col min="43" max="44" width="2.5" style="40" customWidth="1"/>
    <col min="45" max="45" width="2.75" style="40" customWidth="1"/>
    <col min="46" max="46" width="7.75" style="40" customWidth="1"/>
    <col min="47" max="47" width="11.75" style="40" customWidth="1"/>
    <col min="48" max="48" width="1.875" style="40" customWidth="1"/>
    <col min="49" max="49" width="5.375" style="40" customWidth="1"/>
    <col min="50" max="58" width="9" style="40"/>
    <col min="59" max="59" width="16.25" style="40" customWidth="1"/>
    <col min="60" max="16384" width="9" style="40"/>
  </cols>
  <sheetData>
    <row r="1" spans="2:49" ht="27" customHeight="1" x14ac:dyDescent="0.15">
      <c r="F1" s="39"/>
      <c r="S1" s="85" t="s">
        <v>94</v>
      </c>
      <c r="T1" s="85" t="s">
        <v>283</v>
      </c>
    </row>
    <row r="2" spans="2:49" ht="12" customHeight="1" thickBot="1" x14ac:dyDescent="0.2">
      <c r="B2" s="620" t="s">
        <v>273</v>
      </c>
      <c r="C2" s="620"/>
      <c r="D2" s="620"/>
      <c r="E2" s="620"/>
      <c r="F2" s="620"/>
      <c r="G2" s="620"/>
      <c r="H2" s="620"/>
      <c r="I2" s="127"/>
      <c r="J2" s="127"/>
      <c r="K2" s="127"/>
      <c r="L2" s="127"/>
      <c r="M2" s="127"/>
      <c r="N2" s="127"/>
      <c r="O2" s="127"/>
      <c r="P2" s="127"/>
      <c r="Q2" s="127"/>
      <c r="R2" s="127"/>
      <c r="S2" s="127"/>
      <c r="T2" s="127"/>
      <c r="U2" s="127"/>
      <c r="V2" s="127"/>
      <c r="W2" s="127"/>
      <c r="X2" s="127"/>
      <c r="Y2" s="107"/>
      <c r="Z2" s="41"/>
      <c r="AA2" s="41"/>
      <c r="AB2" s="41"/>
      <c r="AC2" s="41"/>
      <c r="AD2" s="41"/>
      <c r="AE2" s="41"/>
      <c r="AF2" s="41"/>
      <c r="AG2" s="41"/>
      <c r="AH2" s="41"/>
      <c r="AI2" s="41"/>
      <c r="AJ2" s="41"/>
      <c r="AK2" s="41"/>
      <c r="AL2" s="41"/>
      <c r="AM2" s="41"/>
      <c r="AN2" s="41"/>
      <c r="AO2" s="41"/>
      <c r="AP2" s="41"/>
      <c r="AQ2" s="41"/>
      <c r="AR2" s="41"/>
      <c r="AS2" s="41"/>
      <c r="AT2" s="41"/>
      <c r="AU2" s="119"/>
      <c r="AV2" s="117"/>
      <c r="AW2" s="413"/>
    </row>
    <row r="3" spans="2:49" ht="13.15" customHeight="1" x14ac:dyDescent="0.15">
      <c r="B3" s="620"/>
      <c r="C3" s="620"/>
      <c r="D3" s="620"/>
      <c r="E3" s="620"/>
      <c r="F3" s="620"/>
      <c r="G3" s="620"/>
      <c r="H3" s="620"/>
      <c r="I3" s="127"/>
      <c r="J3" s="127"/>
      <c r="K3" s="127"/>
      <c r="L3" s="127"/>
      <c r="M3" s="127"/>
      <c r="N3" s="127"/>
      <c r="O3" s="127"/>
      <c r="P3" s="127"/>
      <c r="Q3" s="127"/>
      <c r="R3" s="127"/>
      <c r="S3" s="127"/>
      <c r="T3" s="127"/>
      <c r="U3" s="127"/>
      <c r="V3" s="127"/>
      <c r="W3" s="127"/>
      <c r="X3" s="127"/>
      <c r="Y3" s="107"/>
      <c r="Z3" s="42"/>
      <c r="AA3" s="42"/>
      <c r="AB3" s="589"/>
      <c r="AC3" s="589"/>
      <c r="AD3" s="589"/>
      <c r="AE3" s="90"/>
      <c r="AF3" s="108"/>
      <c r="AG3" s="108"/>
      <c r="AH3" s="108"/>
      <c r="AI3" s="108"/>
      <c r="AJ3" s="108"/>
      <c r="AK3" s="108"/>
      <c r="AL3" s="108"/>
      <c r="AM3" s="108"/>
      <c r="AN3" s="108"/>
      <c r="AO3" s="108"/>
      <c r="AP3" s="633" t="s">
        <v>328</v>
      </c>
      <c r="AQ3" s="592"/>
      <c r="AR3" s="593"/>
      <c r="AS3" s="597" t="s">
        <v>0</v>
      </c>
      <c r="AT3" s="598"/>
      <c r="AU3" s="118" t="s">
        <v>113</v>
      </c>
      <c r="AV3" s="108"/>
      <c r="AW3" s="413"/>
    </row>
    <row r="4" spans="2:49" ht="14.25" thickBot="1" x14ac:dyDescent="0.2">
      <c r="C4" s="107"/>
      <c r="F4" s="107"/>
      <c r="G4" s="107"/>
      <c r="H4" s="107"/>
      <c r="I4" s="107"/>
      <c r="J4" s="107"/>
      <c r="K4" s="107"/>
      <c r="L4" s="107"/>
      <c r="M4" s="107"/>
      <c r="N4" s="107"/>
      <c r="O4" s="107"/>
      <c r="P4" s="107"/>
      <c r="Q4" s="107"/>
      <c r="R4" s="107"/>
      <c r="S4" s="107"/>
      <c r="T4" s="107"/>
      <c r="U4" s="107"/>
      <c r="V4" s="107"/>
      <c r="W4" s="107"/>
      <c r="X4" s="107"/>
      <c r="Y4" s="107"/>
      <c r="Z4" s="42"/>
      <c r="AA4" s="42"/>
      <c r="AB4" s="109"/>
      <c r="AC4" s="109"/>
      <c r="AD4" s="109"/>
      <c r="AE4" s="90"/>
      <c r="AF4" s="108"/>
      <c r="AG4" s="108"/>
      <c r="AH4" s="108"/>
      <c r="AI4" s="108"/>
      <c r="AJ4" s="108"/>
      <c r="AK4" s="108"/>
      <c r="AL4" s="108"/>
      <c r="AM4" s="108"/>
      <c r="AN4" s="108"/>
      <c r="AO4" s="108"/>
      <c r="AP4" s="594"/>
      <c r="AQ4" s="595"/>
      <c r="AR4" s="596"/>
      <c r="AS4" s="599" t="str">
        <f>+表紙!N28</f>
        <v>○</v>
      </c>
      <c r="AT4" s="600"/>
      <c r="AU4" s="274" t="str">
        <f>+表紙!O28</f>
        <v>　</v>
      </c>
      <c r="AV4" s="108"/>
      <c r="AW4" s="413"/>
    </row>
    <row r="5" spans="2:49" ht="15" customHeight="1" x14ac:dyDescent="0.15">
      <c r="B5" s="154" t="s">
        <v>105</v>
      </c>
      <c r="C5" s="154"/>
      <c r="F5" s="154"/>
      <c r="G5" s="106"/>
      <c r="H5" s="106"/>
      <c r="I5" s="106"/>
      <c r="J5" s="106"/>
      <c r="K5" s="106"/>
      <c r="L5" s="106"/>
      <c r="M5" s="42"/>
      <c r="N5" s="42"/>
      <c r="O5" s="42"/>
      <c r="P5" s="42"/>
      <c r="Q5" s="42"/>
      <c r="R5" s="42"/>
      <c r="S5" s="42"/>
      <c r="T5" s="42"/>
      <c r="U5" s="42"/>
      <c r="V5" s="42"/>
      <c r="W5" s="42"/>
      <c r="X5" s="42"/>
      <c r="Y5" s="42"/>
      <c r="Z5" s="634" t="s">
        <v>101</v>
      </c>
      <c r="AA5" s="634"/>
      <c r="AB5" s="635"/>
      <c r="AC5" s="635"/>
      <c r="AD5" s="635"/>
      <c r="AE5" s="90" t="s">
        <v>106</v>
      </c>
      <c r="AF5" s="630" t="str">
        <f>+表紙!F47</f>
        <v>風越建設株式会社</v>
      </c>
      <c r="AG5" s="630"/>
      <c r="AH5" s="630"/>
      <c r="AI5" s="630"/>
      <c r="AJ5" s="630"/>
      <c r="AK5" s="630"/>
      <c r="AL5" s="630"/>
      <c r="AM5" s="630"/>
      <c r="AN5" s="630"/>
      <c r="AO5" s="630"/>
      <c r="AP5" s="630"/>
      <c r="AQ5" s="630"/>
      <c r="AR5" s="630"/>
      <c r="AS5" s="630"/>
      <c r="AT5" s="630"/>
      <c r="AU5" s="630"/>
      <c r="AV5" s="243"/>
      <c r="AW5" s="413"/>
    </row>
    <row r="6" spans="2:49" ht="24.75" customHeight="1" thickBot="1" x14ac:dyDescent="0.2">
      <c r="B6" s="302" t="s">
        <v>443</v>
      </c>
      <c r="C6" s="134"/>
      <c r="F6" s="134"/>
      <c r="G6" s="134"/>
      <c r="H6" s="134"/>
      <c r="I6" s="134"/>
      <c r="J6" s="134"/>
      <c r="K6" s="134"/>
      <c r="L6" s="134"/>
      <c r="M6" s="134"/>
      <c r="N6" s="134"/>
      <c r="O6" s="134"/>
      <c r="P6" s="134"/>
      <c r="Q6" s="134"/>
      <c r="R6" s="134"/>
      <c r="S6" s="134"/>
      <c r="T6" s="134"/>
      <c r="U6" s="134"/>
      <c r="V6" s="134"/>
      <c r="W6" s="134"/>
      <c r="X6" s="134"/>
      <c r="Y6" s="134"/>
      <c r="Z6" s="138"/>
      <c r="AA6" s="138"/>
      <c r="AB6" s="138"/>
      <c r="AC6" s="138"/>
      <c r="AD6" s="138"/>
      <c r="AE6" s="138"/>
      <c r="AF6" s="138"/>
      <c r="AG6" s="138"/>
      <c r="AH6" s="138"/>
      <c r="AI6" s="138"/>
      <c r="AJ6" s="138"/>
      <c r="AK6" s="138"/>
      <c r="AL6" s="138"/>
      <c r="AM6" s="138"/>
      <c r="AN6" s="138"/>
      <c r="AO6" s="138"/>
      <c r="AP6" s="138"/>
      <c r="AQ6" s="138"/>
      <c r="AR6" s="138"/>
      <c r="AS6" s="138"/>
      <c r="AT6" s="138"/>
      <c r="AU6" s="138"/>
      <c r="AV6" s="138"/>
      <c r="AW6" s="413"/>
    </row>
    <row r="7" spans="2:49" ht="28.15" customHeight="1" thickBot="1" x14ac:dyDescent="0.2">
      <c r="B7" s="537" t="s">
        <v>89</v>
      </c>
      <c r="C7" s="538"/>
      <c r="D7" s="611" t="s">
        <v>208</v>
      </c>
      <c r="E7" s="612"/>
      <c r="F7" s="612"/>
      <c r="G7" s="612"/>
      <c r="H7" s="612"/>
      <c r="I7" s="613"/>
      <c r="J7" s="143"/>
      <c r="K7" s="53"/>
      <c r="L7" s="156"/>
      <c r="M7" s="637" t="s">
        <v>91</v>
      </c>
      <c r="N7" s="638"/>
      <c r="O7" s="638"/>
      <c r="P7" s="638"/>
      <c r="Q7" s="638"/>
      <c r="R7" s="638"/>
      <c r="S7" s="638"/>
      <c r="T7" s="638"/>
      <c r="U7" s="638"/>
      <c r="V7" s="638"/>
      <c r="W7" s="639"/>
      <c r="X7" s="639"/>
      <c r="Y7" s="638"/>
      <c r="Z7" s="638"/>
      <c r="AA7" s="638"/>
      <c r="AB7" s="640"/>
      <c r="AC7" s="138"/>
      <c r="AD7" s="138"/>
      <c r="AE7" s="138"/>
      <c r="AF7" s="93"/>
      <c r="AG7" s="93"/>
      <c r="AH7" s="93"/>
      <c r="AI7" s="93"/>
      <c r="AJ7" s="93"/>
      <c r="AK7" s="93"/>
      <c r="AL7" s="93"/>
      <c r="AM7" s="93"/>
      <c r="AN7" s="93"/>
      <c r="AO7" s="53"/>
      <c r="AP7" s="53"/>
      <c r="AQ7" s="53"/>
      <c r="AR7" s="53"/>
      <c r="AS7"/>
      <c r="AT7"/>
      <c r="AU7"/>
      <c r="AV7"/>
      <c r="AW7" s="413"/>
    </row>
    <row r="8" spans="2:49" ht="28.15" customHeight="1" thickTop="1" thickBot="1" x14ac:dyDescent="0.2">
      <c r="B8" s="43" t="s">
        <v>103</v>
      </c>
      <c r="C8" s="548" t="s">
        <v>111</v>
      </c>
      <c r="D8" s="548"/>
      <c r="E8" s="548"/>
      <c r="F8" s="548"/>
      <c r="G8" s="548"/>
      <c r="H8" s="548"/>
      <c r="I8" s="548"/>
      <c r="J8" s="548"/>
      <c r="K8" s="548"/>
      <c r="L8" s="148"/>
      <c r="M8" s="641"/>
      <c r="N8" s="642"/>
      <c r="O8" s="642"/>
      <c r="P8" s="642"/>
      <c r="Q8" s="642"/>
      <c r="R8" s="642"/>
      <c r="S8" s="642"/>
      <c r="T8" s="642"/>
      <c r="U8" s="642"/>
      <c r="V8" s="642"/>
      <c r="W8" s="642"/>
      <c r="X8" s="642"/>
      <c r="Y8" s="642"/>
      <c r="Z8" s="642"/>
      <c r="AA8" s="642"/>
      <c r="AB8" s="643"/>
      <c r="AC8" s="93"/>
      <c r="AD8" s="93"/>
      <c r="AE8" s="93"/>
      <c r="AF8" s="53"/>
      <c r="AG8" s="49"/>
      <c r="AH8" s="45" t="s">
        <v>29</v>
      </c>
      <c r="AI8" s="531" t="s">
        <v>337</v>
      </c>
      <c r="AJ8" s="531"/>
      <c r="AK8" s="531"/>
      <c r="AL8" s="531"/>
      <c r="AM8" s="531"/>
      <c r="AN8" s="532"/>
      <c r="AO8" s="53"/>
      <c r="AP8" s="53"/>
      <c r="AQ8" s="53"/>
      <c r="AR8" s="53"/>
      <c r="AS8"/>
      <c r="AT8"/>
      <c r="AU8"/>
      <c r="AV8"/>
      <c r="AW8" s="413"/>
    </row>
    <row r="9" spans="2:49" ht="24.75" customHeight="1" thickTop="1" thickBot="1" x14ac:dyDescent="0.2">
      <c r="B9" s="188" t="s">
        <v>257</v>
      </c>
      <c r="F9" s="545" t="s">
        <v>196</v>
      </c>
      <c r="G9" s="546"/>
      <c r="H9" s="546"/>
      <c r="I9" s="547"/>
      <c r="J9" s="148"/>
      <c r="K9" s="148"/>
      <c r="L9" s="148"/>
      <c r="M9" s="148"/>
      <c r="N9" s="148"/>
      <c r="O9" s="148"/>
      <c r="P9" s="148"/>
      <c r="Q9" s="148"/>
      <c r="R9" s="148"/>
      <c r="S9" s="148"/>
      <c r="T9" s="148"/>
      <c r="U9" s="148"/>
      <c r="V9" s="148"/>
      <c r="W9" s="130"/>
      <c r="X9" s="130"/>
      <c r="Y9" s="130"/>
      <c r="Z9" s="93"/>
      <c r="AA9" s="93"/>
      <c r="AB9" s="93"/>
      <c r="AC9" s="93"/>
      <c r="AD9" s="93"/>
      <c r="AE9" s="564" t="s">
        <v>20</v>
      </c>
      <c r="AF9" s="56"/>
      <c r="AH9" s="535"/>
      <c r="AI9" s="536"/>
      <c r="AJ9" s="536"/>
      <c r="AK9" s="536"/>
      <c r="AL9" s="536"/>
      <c r="AM9" s="536"/>
      <c r="AN9" s="52" t="s">
        <v>13</v>
      </c>
      <c r="AO9" s="53"/>
      <c r="AP9" s="53"/>
      <c r="AQ9" s="53"/>
      <c r="AR9" s="53"/>
      <c r="AS9"/>
      <c r="AT9"/>
      <c r="AU9"/>
      <c r="AV9"/>
      <c r="AW9" s="413"/>
    </row>
    <row r="10" spans="2:49" ht="24.75" customHeight="1" thickTop="1" thickBot="1" x14ac:dyDescent="0.2">
      <c r="F10" s="94"/>
      <c r="G10" s="129"/>
      <c r="H10" s="129"/>
      <c r="I10" s="129"/>
      <c r="J10" s="129"/>
      <c r="K10" s="129"/>
      <c r="L10" s="129"/>
      <c r="M10" s="129"/>
      <c r="N10" s="129"/>
      <c r="O10" s="129"/>
      <c r="P10" s="129"/>
      <c r="Q10" s="129"/>
      <c r="R10" s="129"/>
      <c r="S10" s="129"/>
      <c r="T10" s="129"/>
      <c r="U10" s="129"/>
      <c r="V10" s="129"/>
      <c r="W10" s="130"/>
      <c r="X10" s="130"/>
      <c r="Y10" s="130"/>
      <c r="Z10" s="93"/>
      <c r="AA10" s="93"/>
      <c r="AB10" s="93"/>
      <c r="AD10" s="53"/>
      <c r="AE10" s="565"/>
      <c r="AF10" s="56"/>
      <c r="AN10" s="53"/>
      <c r="AO10" s="53"/>
      <c r="AP10" s="53"/>
      <c r="AQ10" s="53"/>
      <c r="AR10" s="53"/>
      <c r="AS10"/>
      <c r="AT10"/>
      <c r="AU10"/>
      <c r="AV10"/>
      <c r="AW10" s="413"/>
    </row>
    <row r="11" spans="2:49" ht="27" customHeight="1" thickTop="1" thickBot="1" x14ac:dyDescent="0.2">
      <c r="C11" s="164" t="s">
        <v>197</v>
      </c>
      <c r="F11" s="45" t="s">
        <v>17</v>
      </c>
      <c r="G11" s="531" t="s">
        <v>331</v>
      </c>
      <c r="H11" s="531"/>
      <c r="I11" s="532"/>
      <c r="J11" s="46"/>
      <c r="K11" s="47"/>
      <c r="L11" s="48"/>
      <c r="M11" s="554" t="s">
        <v>18</v>
      </c>
      <c r="N11" s="48"/>
      <c r="O11" s="49"/>
      <c r="P11" s="45" t="s">
        <v>19</v>
      </c>
      <c r="Q11" s="551" t="s">
        <v>274</v>
      </c>
      <c r="R11" s="551"/>
      <c r="S11" s="551"/>
      <c r="T11" s="552"/>
      <c r="U11" s="190"/>
      <c r="V11" s="64"/>
      <c r="W11" s="53"/>
      <c r="X11" s="53"/>
      <c r="Y11"/>
      <c r="Z11"/>
      <c r="AA11"/>
      <c r="AB11"/>
      <c r="AC11" s="53"/>
      <c r="AD11" s="61"/>
      <c r="AE11" s="565"/>
      <c r="AF11" s="145"/>
      <c r="AG11" s="49"/>
      <c r="AH11" s="45" t="s">
        <v>36</v>
      </c>
      <c r="AI11" s="531" t="s">
        <v>280</v>
      </c>
      <c r="AJ11" s="531"/>
      <c r="AK11" s="531"/>
      <c r="AL11" s="531"/>
      <c r="AM11" s="531"/>
      <c r="AN11" s="532"/>
      <c r="AO11" s="53"/>
      <c r="AP11" s="53"/>
      <c r="AQ11" s="53"/>
      <c r="AR11" s="53"/>
      <c r="AS11"/>
      <c r="AT11"/>
      <c r="AU11"/>
      <c r="AV11"/>
      <c r="AW11" s="413"/>
    </row>
    <row r="12" spans="2:49" ht="24.75" customHeight="1" thickTop="1" thickBot="1" x14ac:dyDescent="0.2">
      <c r="F12" s="549">
        <f>+ROUND(P12,1)+ROUND(P15,1)+ROUND(P18,1)+ROUND(P24,1)+P27-ROUND(F15,1)</f>
        <v>23.3</v>
      </c>
      <c r="G12" s="550"/>
      <c r="H12" s="550"/>
      <c r="I12" s="52" t="s">
        <v>13</v>
      </c>
      <c r="J12" s="53"/>
      <c r="K12" s="54"/>
      <c r="L12" s="53"/>
      <c r="M12" s="555"/>
      <c r="N12" s="55"/>
      <c r="P12" s="535"/>
      <c r="Q12" s="553"/>
      <c r="R12" s="553"/>
      <c r="S12" s="553"/>
      <c r="T12" s="52" t="s">
        <v>13</v>
      </c>
      <c r="U12" s="53"/>
      <c r="V12" s="53"/>
      <c r="W12" s="53"/>
      <c r="X12" s="53"/>
      <c r="Y12"/>
      <c r="Z12"/>
      <c r="AA12"/>
      <c r="AB12"/>
      <c r="AC12" s="56"/>
      <c r="AE12" s="565"/>
      <c r="AG12" s="137"/>
      <c r="AH12" s="535"/>
      <c r="AI12" s="536"/>
      <c r="AJ12" s="536"/>
      <c r="AK12" s="536"/>
      <c r="AL12" s="536"/>
      <c r="AM12" s="536"/>
      <c r="AN12" s="52" t="s">
        <v>13</v>
      </c>
      <c r="AO12" s="53"/>
      <c r="AP12" s="53"/>
      <c r="AQ12" s="53"/>
      <c r="AR12" s="53"/>
      <c r="AS12"/>
      <c r="AT12"/>
      <c r="AU12"/>
      <c r="AV12"/>
      <c r="AW12" s="413"/>
    </row>
    <row r="13" spans="2:49" ht="24.75" customHeight="1" thickTop="1" thickBot="1" x14ac:dyDescent="0.2">
      <c r="J13" s="53"/>
      <c r="K13" s="57"/>
      <c r="L13" s="53"/>
      <c r="M13" s="555"/>
      <c r="N13" s="56"/>
      <c r="U13" s="53"/>
      <c r="V13" s="53"/>
      <c r="W13" s="53"/>
      <c r="X13" s="53"/>
      <c r="Y13"/>
      <c r="Z13"/>
      <c r="AA13"/>
      <c r="AB13"/>
      <c r="AC13" s="56"/>
      <c r="AE13" s="565"/>
      <c r="AG13" s="143"/>
      <c r="AH13" s="140"/>
      <c r="AI13" s="141"/>
      <c r="AJ13" s="141"/>
      <c r="AK13" s="141"/>
      <c r="AL13" s="141"/>
      <c r="AM13" s="142"/>
      <c r="AN13" s="142"/>
      <c r="AQ13" s="41"/>
      <c r="AR13" s="41"/>
      <c r="AS13" s="139"/>
      <c r="AT13" s="139"/>
      <c r="AU13" s="278"/>
      <c r="AV13" s="53"/>
      <c r="AW13" s="413"/>
    </row>
    <row r="14" spans="2:49" ht="27" customHeight="1" thickTop="1" thickBot="1" x14ac:dyDescent="0.2">
      <c r="F14" s="51" t="s">
        <v>427</v>
      </c>
      <c r="G14" s="557" t="s">
        <v>222</v>
      </c>
      <c r="H14" s="557"/>
      <c r="I14" s="558"/>
      <c r="J14" s="59"/>
      <c r="K14" s="60"/>
      <c r="L14" s="53"/>
      <c r="M14" s="555"/>
      <c r="N14" s="56"/>
      <c r="O14" s="48"/>
      <c r="P14" s="45" t="s">
        <v>24</v>
      </c>
      <c r="Q14" s="567" t="s">
        <v>275</v>
      </c>
      <c r="R14" s="567"/>
      <c r="S14" s="567"/>
      <c r="T14" s="568"/>
      <c r="U14" s="190"/>
      <c r="V14" s="64"/>
      <c r="W14" s="53"/>
      <c r="X14" s="53"/>
      <c r="Y14"/>
      <c r="Z14"/>
      <c r="AA14"/>
      <c r="AB14"/>
      <c r="AC14" s="56"/>
      <c r="AE14" s="566"/>
      <c r="AG14" s="144"/>
      <c r="AH14" s="51" t="s">
        <v>176</v>
      </c>
      <c r="AI14" s="606" t="s">
        <v>292</v>
      </c>
      <c r="AJ14" s="606"/>
      <c r="AK14" s="606"/>
      <c r="AL14" s="606"/>
      <c r="AM14" s="606"/>
      <c r="AN14" s="607"/>
      <c r="AO14"/>
      <c r="AS14" s="139"/>
      <c r="AT14" s="139"/>
      <c r="AU14" s="278"/>
      <c r="AV14" s="53"/>
      <c r="AW14" s="413"/>
    </row>
    <row r="15" spans="2:49" ht="24.75" customHeight="1" thickBot="1" x14ac:dyDescent="0.2">
      <c r="F15" s="602"/>
      <c r="G15" s="603"/>
      <c r="H15" s="603"/>
      <c r="I15" s="44" t="s">
        <v>13</v>
      </c>
      <c r="J15" s="53"/>
      <c r="K15" s="56"/>
      <c r="L15" s="53"/>
      <c r="M15" s="555"/>
      <c r="N15" s="56"/>
      <c r="P15" s="535"/>
      <c r="Q15" s="553"/>
      <c r="R15" s="553"/>
      <c r="S15" s="553"/>
      <c r="T15" s="52" t="s">
        <v>13</v>
      </c>
      <c r="U15" s="53"/>
      <c r="V15" s="53"/>
      <c r="W15" s="53"/>
      <c r="X15" s="53"/>
      <c r="Y15"/>
      <c r="Z15"/>
      <c r="AA15"/>
      <c r="AB15"/>
      <c r="AC15" s="56"/>
      <c r="AH15" s="543"/>
      <c r="AI15" s="544"/>
      <c r="AJ15" s="544"/>
      <c r="AK15" s="544"/>
      <c r="AL15" s="544"/>
      <c r="AM15" s="544"/>
      <c r="AN15" s="44" t="s">
        <v>13</v>
      </c>
      <c r="AO15"/>
      <c r="AS15" s="62" t="s">
        <v>30</v>
      </c>
      <c r="AT15" s="63"/>
      <c r="AW15" s="413"/>
    </row>
    <row r="16" spans="2:49" ht="24.75" customHeight="1" thickTop="1" thickBot="1" x14ac:dyDescent="0.2">
      <c r="K16" s="56"/>
      <c r="L16" s="53"/>
      <c r="M16" s="555"/>
      <c r="N16" s="56"/>
      <c r="P16" s="530" t="str">
        <f>+IF(Y18=0,"",IF(Y18-P18=Y18,"エラー！：⑥残さ物量があるのに、④自ら中間処理した量がゼロになっています",""))</f>
        <v/>
      </c>
      <c r="Q16" s="530"/>
      <c r="R16" s="530"/>
      <c r="S16" s="530"/>
      <c r="T16" s="530"/>
      <c r="U16" s="530"/>
      <c r="V16" s="530"/>
      <c r="W16" s="530"/>
      <c r="X16" s="530"/>
      <c r="Y16" s="530"/>
      <c r="Z16" s="530"/>
      <c r="AA16" s="530"/>
      <c r="AB16" s="530"/>
      <c r="AC16" s="56"/>
      <c r="AD16" s="53"/>
      <c r="AE16" s="186"/>
      <c r="AP16" s="50"/>
      <c r="AQ16" s="53"/>
      <c r="AS16" s="528" t="s">
        <v>175</v>
      </c>
      <c r="AT16" s="529"/>
      <c r="AU16" s="95"/>
      <c r="AV16" s="44" t="s">
        <v>13</v>
      </c>
      <c r="AW16" s="413"/>
    </row>
    <row r="17" spans="2:49" ht="27" customHeight="1" thickTop="1" thickBot="1" x14ac:dyDescent="0.2">
      <c r="K17" s="56"/>
      <c r="L17" s="53"/>
      <c r="M17" s="555"/>
      <c r="N17" s="56"/>
      <c r="O17" s="48"/>
      <c r="P17" s="45" t="s">
        <v>27</v>
      </c>
      <c r="Q17" s="531" t="s">
        <v>276</v>
      </c>
      <c r="R17" s="531"/>
      <c r="S17" s="531"/>
      <c r="T17" s="532"/>
      <c r="U17" s="541"/>
      <c r="V17" s="542"/>
      <c r="W17" s="542"/>
      <c r="X17" s="542"/>
      <c r="Y17" s="136" t="s">
        <v>21</v>
      </c>
      <c r="Z17" s="531" t="s">
        <v>279</v>
      </c>
      <c r="AA17" s="531"/>
      <c r="AB17" s="532"/>
      <c r="AC17" s="149"/>
      <c r="AD17" s="144"/>
      <c r="AE17" s="554" t="s">
        <v>28</v>
      </c>
      <c r="AF17" s="48"/>
      <c r="AG17" s="48"/>
      <c r="AH17" s="247" t="s">
        <v>178</v>
      </c>
      <c r="AI17" s="557" t="s">
        <v>281</v>
      </c>
      <c r="AJ17" s="557"/>
      <c r="AK17" s="557"/>
      <c r="AL17" s="558"/>
      <c r="AM17" s="48"/>
      <c r="AN17" s="255"/>
      <c r="AO17" s="610" t="s">
        <v>253</v>
      </c>
      <c r="AP17" s="558"/>
      <c r="AQ17" s="257"/>
      <c r="AS17" s="528" t="s">
        <v>259</v>
      </c>
      <c r="AT17" s="529"/>
      <c r="AU17" s="95"/>
      <c r="AV17" s="44" t="s">
        <v>34</v>
      </c>
      <c r="AW17" s="413"/>
    </row>
    <row r="18" spans="2:49" ht="24.75" customHeight="1" thickBot="1" x14ac:dyDescent="0.2">
      <c r="K18" s="56"/>
      <c r="L18" s="53"/>
      <c r="M18" s="555"/>
      <c r="N18" s="56"/>
      <c r="P18" s="535"/>
      <c r="Q18" s="553"/>
      <c r="R18" s="553"/>
      <c r="S18" s="553"/>
      <c r="T18" s="52" t="s">
        <v>13</v>
      </c>
      <c r="U18"/>
      <c r="V18" s="248"/>
      <c r="W18"/>
      <c r="X18" s="194"/>
      <c r="Y18" s="549">
        <f>+ROUND(AH9,1)+ROUND(AH12,1)+ROUND(AH15,1)+AH18</f>
        <v>0</v>
      </c>
      <c r="Z18" s="550"/>
      <c r="AA18" s="550"/>
      <c r="AB18" s="52" t="s">
        <v>4</v>
      </c>
      <c r="AC18" s="193"/>
      <c r="AD18" s="193"/>
      <c r="AE18" s="555"/>
      <c r="AH18" s="585">
        <f>+ROUND(AO18,1)+ROUND(AO21,1)</f>
        <v>0</v>
      </c>
      <c r="AI18" s="582"/>
      <c r="AJ18" s="582"/>
      <c r="AK18" s="582"/>
      <c r="AL18" s="44" t="s">
        <v>13</v>
      </c>
      <c r="AM18" s="55"/>
      <c r="AO18" s="273">
        <f>+ROUND(AU16,1)+ROUND(AU17,1)+ROUND(AU18,1)</f>
        <v>0</v>
      </c>
      <c r="AP18" s="44" t="s">
        <v>34</v>
      </c>
      <c r="AS18" s="528" t="s">
        <v>177</v>
      </c>
      <c r="AT18" s="529"/>
      <c r="AU18" s="95"/>
      <c r="AV18" s="44" t="s">
        <v>26</v>
      </c>
      <c r="AW18" s="413"/>
    </row>
    <row r="19" spans="2:49" ht="24.75" customHeight="1" thickTop="1" thickBot="1" x14ac:dyDescent="0.2">
      <c r="K19" s="56"/>
      <c r="L19" s="53"/>
      <c r="M19" s="555"/>
      <c r="N19" s="56"/>
      <c r="P19" s="131"/>
      <c r="Q19" s="266"/>
      <c r="R19" s="197"/>
      <c r="S19" s="131"/>
      <c r="T19" s="131"/>
      <c r="U19" s="133"/>
      <c r="V19" s="249"/>
      <c r="W19" s="133"/>
      <c r="X19" s="133"/>
      <c r="Y19" s="132"/>
      <c r="Z19" s="132"/>
      <c r="AA19" s="132"/>
      <c r="AB19" s="132"/>
      <c r="AC19" s="53"/>
      <c r="AD19" s="53"/>
      <c r="AE19" s="555"/>
      <c r="AH19" s="53"/>
      <c r="AI19" s="56"/>
      <c r="AJ19" s="53"/>
      <c r="AK19" s="53"/>
      <c r="AL19" s="53"/>
      <c r="AM19" s="56"/>
      <c r="AS19"/>
      <c r="AT19"/>
      <c r="AU19"/>
      <c r="AV19"/>
      <c r="AW19" s="636" t="s">
        <v>450</v>
      </c>
    </row>
    <row r="20" spans="2:49" ht="27" customHeight="1" thickTop="1" thickBot="1" x14ac:dyDescent="0.2">
      <c r="K20" s="56"/>
      <c r="L20" s="53"/>
      <c r="M20" s="555"/>
      <c r="N20" s="56"/>
      <c r="P20" s="45" t="s">
        <v>48</v>
      </c>
      <c r="Q20" s="531" t="s">
        <v>277</v>
      </c>
      <c r="R20" s="531"/>
      <c r="S20" s="531"/>
      <c r="T20" s="532"/>
      <c r="U20" s="131"/>
      <c r="V20" s="250"/>
      <c r="W20" s="253"/>
      <c r="X20" s="254"/>
      <c r="Y20" s="136" t="s">
        <v>25</v>
      </c>
      <c r="Z20" s="531" t="s">
        <v>278</v>
      </c>
      <c r="AA20" s="531"/>
      <c r="AB20" s="532"/>
      <c r="AC20" s="53"/>
      <c r="AD20" s="53"/>
      <c r="AE20" s="555"/>
      <c r="AG20" s="53"/>
      <c r="AH20" s="53"/>
      <c r="AI20" s="56"/>
      <c r="AJ20" s="53"/>
      <c r="AK20" s="53"/>
      <c r="AL20" s="147"/>
      <c r="AM20" s="56"/>
      <c r="AN20" s="256"/>
      <c r="AO20" s="610" t="s">
        <v>255</v>
      </c>
      <c r="AP20" s="558"/>
      <c r="AQ20" s="191"/>
      <c r="AR20" s="53"/>
      <c r="AS20" s="58"/>
      <c r="AT20" s="58"/>
      <c r="AW20" s="636"/>
    </row>
    <row r="21" spans="2:49" ht="25.15" customHeight="1" thickBot="1" x14ac:dyDescent="0.2">
      <c r="B21" s="604" t="s">
        <v>444</v>
      </c>
      <c r="C21" s="604"/>
      <c r="D21" s="604"/>
      <c r="E21" s="604"/>
      <c r="F21" s="604"/>
      <c r="G21" s="604"/>
      <c r="H21" s="604"/>
      <c r="I21" s="604"/>
      <c r="J21" s="604"/>
      <c r="K21" s="56"/>
      <c r="L21" s="53"/>
      <c r="M21" s="555"/>
      <c r="N21" s="56"/>
      <c r="P21" s="535"/>
      <c r="Q21" s="562"/>
      <c r="R21" s="562"/>
      <c r="S21" s="562"/>
      <c r="T21" s="52" t="s">
        <v>13</v>
      </c>
      <c r="U21" s="131"/>
      <c r="V21" s="131"/>
      <c r="W21" s="131"/>
      <c r="X21" s="131"/>
      <c r="Y21" s="549">
        <f>+P18-Y18</f>
        <v>0</v>
      </c>
      <c r="Z21" s="550"/>
      <c r="AA21" s="550"/>
      <c r="AB21" s="52" t="s">
        <v>4</v>
      </c>
      <c r="AC21" s="133"/>
      <c r="AD21" s="53"/>
      <c r="AE21" s="556"/>
      <c r="AG21" s="53"/>
      <c r="AH21" s="53"/>
      <c r="AI21" s="56"/>
      <c r="AJ21" s="53"/>
      <c r="AK21" s="53"/>
      <c r="AL21" s="53"/>
      <c r="AM21" s="53"/>
      <c r="AN21" s="147"/>
      <c r="AO21" s="95"/>
      <c r="AP21" s="44" t="s">
        <v>38</v>
      </c>
      <c r="AQ21" s="191"/>
      <c r="AR21" s="53"/>
      <c r="AS21"/>
      <c r="AT21"/>
      <c r="AU21"/>
      <c r="AV21"/>
      <c r="AW21" s="413"/>
    </row>
    <row r="22" spans="2:49" ht="25.5" customHeight="1" thickTop="1" thickBot="1" x14ac:dyDescent="0.2">
      <c r="B22" s="605"/>
      <c r="C22" s="605"/>
      <c r="D22" s="605"/>
      <c r="E22" s="605"/>
      <c r="F22" s="605"/>
      <c r="G22" s="605"/>
      <c r="H22" s="605"/>
      <c r="I22" s="605"/>
      <c r="J22" s="605"/>
      <c r="K22" s="56"/>
      <c r="L22" s="53"/>
      <c r="M22" s="555"/>
      <c r="N22" s="56"/>
      <c r="P22" s="559" t="str">
        <f>+IF(P21=0,"",IF(P18&lt;P21,"エラー !：④の内数である⑤の量が④を超えています",""))</f>
        <v/>
      </c>
      <c r="Q22" s="559"/>
      <c r="R22" s="559"/>
      <c r="S22" s="559"/>
      <c r="T22" s="559"/>
      <c r="U22" s="559"/>
      <c r="V22" s="559"/>
      <c r="W22" s="132"/>
      <c r="X22" s="132"/>
      <c r="Y22" s="132"/>
      <c r="Z22" s="132"/>
      <c r="AA22" s="132"/>
      <c r="AB22" s="132"/>
      <c r="AC22" s="53"/>
      <c r="AD22" s="53"/>
      <c r="AE22" s="186"/>
      <c r="AG22" s="53"/>
      <c r="AH22" s="53"/>
      <c r="AI22" s="56"/>
      <c r="AJ22" s="53"/>
      <c r="AK22" s="53"/>
      <c r="AL22" s="53"/>
      <c r="AM22" s="53"/>
      <c r="AN22" s="53"/>
      <c r="AW22" s="413"/>
    </row>
    <row r="23" spans="2:49" ht="27" customHeight="1" thickTop="1" thickBot="1" x14ac:dyDescent="0.2">
      <c r="B23" s="601" t="s">
        <v>199</v>
      </c>
      <c r="C23" s="540"/>
      <c r="D23" s="539" t="s">
        <v>445</v>
      </c>
      <c r="E23" s="539"/>
      <c r="F23" s="539"/>
      <c r="G23" s="540"/>
      <c r="H23" s="601" t="s">
        <v>446</v>
      </c>
      <c r="I23" s="539"/>
      <c r="J23" s="540"/>
      <c r="K23" s="56"/>
      <c r="L23" s="53"/>
      <c r="M23" s="555"/>
      <c r="N23" s="56"/>
      <c r="O23" s="48"/>
      <c r="P23" s="51" t="s">
        <v>88</v>
      </c>
      <c r="Q23" s="557" t="s">
        <v>32</v>
      </c>
      <c r="R23" s="557"/>
      <c r="S23" s="557"/>
      <c r="T23" s="558"/>
      <c r="U23" s="560"/>
      <c r="V23" s="561"/>
      <c r="W23" s="561"/>
      <c r="X23" s="561"/>
      <c r="AC23" s="53"/>
      <c r="AD23" s="53"/>
      <c r="AE23"/>
      <c r="AF23"/>
      <c r="AG23"/>
      <c r="AH23"/>
      <c r="AI23" s="258"/>
      <c r="AJ23"/>
      <c r="AK23" s="53"/>
      <c r="AL23" s="53"/>
      <c r="AM23" s="53"/>
      <c r="AN23" s="151"/>
      <c r="AP23" s="53"/>
      <c r="AR23" s="49"/>
      <c r="AS23" s="136" t="s">
        <v>190</v>
      </c>
      <c r="AT23" s="531" t="s">
        <v>191</v>
      </c>
      <c r="AU23" s="531"/>
      <c r="AV23" s="532"/>
      <c r="AW23" s="413"/>
    </row>
    <row r="24" spans="2:49" ht="27" customHeight="1" thickBot="1" x14ac:dyDescent="0.2">
      <c r="B24" s="614" t="s">
        <v>200</v>
      </c>
      <c r="C24" s="615"/>
      <c r="D24" s="603">
        <v>12</v>
      </c>
      <c r="E24" s="603"/>
      <c r="F24" s="603"/>
      <c r="G24" s="195" t="s">
        <v>198</v>
      </c>
      <c r="H24" s="581">
        <f>+F12</f>
        <v>23.3</v>
      </c>
      <c r="I24" s="582"/>
      <c r="J24" s="195" t="s">
        <v>198</v>
      </c>
      <c r="K24" s="56"/>
      <c r="L24" s="53"/>
      <c r="M24" s="556"/>
      <c r="P24" s="543"/>
      <c r="Q24" s="563"/>
      <c r="R24" s="563"/>
      <c r="S24" s="563"/>
      <c r="T24" s="44" t="s">
        <v>13</v>
      </c>
      <c r="U24"/>
      <c r="V24"/>
      <c r="W24"/>
      <c r="X24"/>
      <c r="AC24" s="53"/>
      <c r="AD24" s="53"/>
      <c r="AE24"/>
      <c r="AF24"/>
      <c r="AG24"/>
      <c r="AH24"/>
      <c r="AI24" s="258"/>
      <c r="AJ24"/>
      <c r="AK24" s="53"/>
      <c r="AL24" s="141"/>
      <c r="AM24" s="53"/>
      <c r="AN24" s="53"/>
      <c r="AQ24" s="56"/>
      <c r="AR24" s="146"/>
      <c r="AS24" s="549">
        <f>+ROUND(AU16,1)+ROUND(AA28,1)</f>
        <v>23.3</v>
      </c>
      <c r="AT24" s="550"/>
      <c r="AU24" s="550"/>
      <c r="AV24" s="52" t="s">
        <v>13</v>
      </c>
      <c r="AW24" s="413"/>
    </row>
    <row r="25" spans="2:49" ht="27" customHeight="1" thickBot="1" x14ac:dyDescent="0.2">
      <c r="B25" s="614" t="s">
        <v>201</v>
      </c>
      <c r="C25" s="615"/>
      <c r="D25" s="603">
        <v>0</v>
      </c>
      <c r="E25" s="603"/>
      <c r="F25" s="603"/>
      <c r="G25" s="195" t="s">
        <v>198</v>
      </c>
      <c r="H25" s="581">
        <f>+P12+AH9</f>
        <v>0</v>
      </c>
      <c r="I25" s="582"/>
      <c r="J25" s="195" t="s">
        <v>198</v>
      </c>
      <c r="K25" s="56"/>
      <c r="L25" s="53"/>
      <c r="P25" s="53"/>
      <c r="Q25" s="53"/>
      <c r="R25" s="53"/>
      <c r="S25" s="53"/>
      <c r="T25" s="53"/>
      <c r="U25" s="53"/>
      <c r="V25" s="53"/>
      <c r="AE25" s="150"/>
      <c r="AH25" s="53"/>
      <c r="AI25" s="56"/>
      <c r="AJ25" s="53"/>
      <c r="AK25" s="53"/>
      <c r="AL25" s="187"/>
      <c r="AM25" s="187"/>
      <c r="AN25" s="187"/>
      <c r="AQ25" s="268"/>
      <c r="AR25" s="128"/>
      <c r="AW25" s="413"/>
    </row>
    <row r="26" spans="2:49" ht="27" customHeight="1" thickTop="1" thickBot="1" x14ac:dyDescent="0.2">
      <c r="B26" s="614" t="s">
        <v>202</v>
      </c>
      <c r="C26" s="615"/>
      <c r="D26" s="603">
        <v>0</v>
      </c>
      <c r="E26" s="603"/>
      <c r="F26" s="603"/>
      <c r="G26" s="195" t="s">
        <v>198</v>
      </c>
      <c r="H26" s="581">
        <f>+P21</f>
        <v>0</v>
      </c>
      <c r="I26" s="582"/>
      <c r="J26" s="195" t="s">
        <v>198</v>
      </c>
      <c r="K26" s="56"/>
      <c r="L26" s="144"/>
      <c r="M26" s="554" t="s">
        <v>35</v>
      </c>
      <c r="N26" s="48"/>
      <c r="O26" s="48"/>
      <c r="P26" s="247" t="s">
        <v>180</v>
      </c>
      <c r="Q26" s="557" t="s">
        <v>181</v>
      </c>
      <c r="R26" s="557"/>
      <c r="S26" s="557"/>
      <c r="T26" s="558"/>
      <c r="U26" s="48"/>
      <c r="V26" s="48"/>
      <c r="W26" s="48"/>
      <c r="X26" s="48"/>
      <c r="Y26" s="48"/>
      <c r="Z26" s="48"/>
      <c r="AA26" s="48"/>
      <c r="AB26" s="48"/>
      <c r="AC26" s="48"/>
      <c r="AD26" s="48"/>
      <c r="AE26" s="48"/>
      <c r="AF26" s="48"/>
      <c r="AG26" s="48"/>
      <c r="AH26" s="48"/>
      <c r="AI26" s="61"/>
      <c r="AJ26" s="48"/>
      <c r="AK26" s="49"/>
      <c r="AL26" s="136" t="s">
        <v>187</v>
      </c>
      <c r="AM26" s="531" t="s">
        <v>282</v>
      </c>
      <c r="AN26" s="531"/>
      <c r="AO26" s="531"/>
      <c r="AP26" s="532"/>
      <c r="AQ26" s="270"/>
      <c r="AR26" s="271"/>
      <c r="AS26" s="136" t="s">
        <v>192</v>
      </c>
      <c r="AT26" s="531" t="s">
        <v>430</v>
      </c>
      <c r="AU26" s="531"/>
      <c r="AV26" s="532"/>
      <c r="AW26" s="413"/>
    </row>
    <row r="27" spans="2:49" ht="27" customHeight="1" thickBot="1" x14ac:dyDescent="0.2">
      <c r="B27" s="614" t="s">
        <v>223</v>
      </c>
      <c r="C27" s="615"/>
      <c r="D27" s="603">
        <v>0</v>
      </c>
      <c r="E27" s="603"/>
      <c r="F27" s="603"/>
      <c r="G27" s="195" t="s">
        <v>198</v>
      </c>
      <c r="H27" s="581">
        <f>+Y21</f>
        <v>0</v>
      </c>
      <c r="I27" s="582"/>
      <c r="J27" s="195" t="s">
        <v>198</v>
      </c>
      <c r="M27" s="555"/>
      <c r="P27" s="585">
        <f>+R30+ROUND(R33,1)</f>
        <v>23.3</v>
      </c>
      <c r="Q27" s="586"/>
      <c r="R27" s="586"/>
      <c r="S27" s="586"/>
      <c r="T27" s="44" t="s">
        <v>38</v>
      </c>
      <c r="U27" s="64"/>
      <c r="V27" s="64"/>
      <c r="Y27" s="62" t="s">
        <v>39</v>
      </c>
      <c r="Z27" s="65"/>
      <c r="AH27" s="53"/>
      <c r="AI27" s="53"/>
      <c r="AJ27" s="53"/>
      <c r="AK27" s="53"/>
      <c r="AL27" s="549">
        <f>+AH18+P27</f>
        <v>23.3</v>
      </c>
      <c r="AM27" s="550"/>
      <c r="AN27" s="550"/>
      <c r="AO27" s="550"/>
      <c r="AP27" s="52" t="s">
        <v>13</v>
      </c>
      <c r="AQ27" s="268"/>
      <c r="AR27" s="128"/>
      <c r="AS27" s="535"/>
      <c r="AT27" s="536"/>
      <c r="AU27" s="536"/>
      <c r="AV27" s="52" t="s">
        <v>13</v>
      </c>
      <c r="AW27" s="413"/>
    </row>
    <row r="28" spans="2:49" ht="27" customHeight="1" thickTop="1" thickBot="1" x14ac:dyDescent="0.2">
      <c r="B28" s="631" t="s">
        <v>332</v>
      </c>
      <c r="C28" s="632"/>
      <c r="D28" s="603">
        <v>0</v>
      </c>
      <c r="E28" s="603"/>
      <c r="F28" s="603"/>
      <c r="G28" s="195" t="s">
        <v>198</v>
      </c>
      <c r="H28" s="581">
        <f>+P15+AH12</f>
        <v>0</v>
      </c>
      <c r="I28" s="582"/>
      <c r="J28" s="195" t="s">
        <v>198</v>
      </c>
      <c r="M28" s="555"/>
      <c r="P28" s="56"/>
      <c r="U28" s="53"/>
      <c r="V28" s="53"/>
      <c r="Y28" s="587" t="s">
        <v>175</v>
      </c>
      <c r="Z28" s="588"/>
      <c r="AA28" s="543">
        <v>23.3</v>
      </c>
      <c r="AB28" s="544"/>
      <c r="AC28" s="544"/>
      <c r="AD28" s="544"/>
      <c r="AE28" s="544"/>
      <c r="AF28" s="44" t="s">
        <v>13</v>
      </c>
      <c r="AH28" s="53"/>
      <c r="AI28" s="53"/>
      <c r="AN28" s="267"/>
      <c r="AQ28" s="268"/>
      <c r="AR28" s="128"/>
      <c r="AS28" s="410" t="str">
        <f>+IF(AS27=0,"",IF(AL27&lt;(AS24+AS27+AS31),"エラー !：⑩の内数である（⑫+⑬＋⑭）の量が⑩を超えています",""))</f>
        <v/>
      </c>
      <c r="AT28" s="408"/>
      <c r="AU28" s="408"/>
      <c r="AV28" s="408"/>
      <c r="AW28" s="413"/>
    </row>
    <row r="29" spans="2:49" ht="27" customHeight="1" thickTop="1" thickBot="1" x14ac:dyDescent="0.2">
      <c r="B29" s="614" t="s">
        <v>224</v>
      </c>
      <c r="C29" s="615"/>
      <c r="D29" s="603">
        <v>0</v>
      </c>
      <c r="E29" s="603"/>
      <c r="F29" s="603"/>
      <c r="G29" s="195" t="s">
        <v>198</v>
      </c>
      <c r="H29" s="581">
        <f>+AL27</f>
        <v>23.3</v>
      </c>
      <c r="I29" s="582"/>
      <c r="J29" s="195" t="s">
        <v>198</v>
      </c>
      <c r="M29" s="555"/>
      <c r="P29" s="56"/>
      <c r="Q29" s="144"/>
      <c r="R29" s="51" t="s">
        <v>183</v>
      </c>
      <c r="S29" s="557" t="s">
        <v>33</v>
      </c>
      <c r="T29" s="571"/>
      <c r="U29" s="571"/>
      <c r="V29" s="572"/>
      <c r="W29" s="48"/>
      <c r="X29" s="66"/>
      <c r="Y29" s="587" t="s">
        <v>258</v>
      </c>
      <c r="Z29" s="588"/>
      <c r="AA29" s="543"/>
      <c r="AB29" s="544"/>
      <c r="AC29" s="544"/>
      <c r="AD29" s="544"/>
      <c r="AE29" s="544"/>
      <c r="AF29" s="44" t="s">
        <v>13</v>
      </c>
      <c r="AH29" s="53"/>
      <c r="AI29" s="53"/>
      <c r="AJ29" s="53"/>
      <c r="AK29" s="53"/>
      <c r="AL29" s="136" t="s">
        <v>188</v>
      </c>
      <c r="AM29" s="531" t="s">
        <v>189</v>
      </c>
      <c r="AN29" s="531"/>
      <c r="AO29" s="531"/>
      <c r="AP29" s="532"/>
      <c r="AQ29" s="269"/>
      <c r="AR29" s="272"/>
      <c r="AS29" s="579" t="s">
        <v>193</v>
      </c>
      <c r="AT29" s="575" t="s">
        <v>431</v>
      </c>
      <c r="AU29" s="575"/>
      <c r="AV29" s="576"/>
      <c r="AW29" s="413"/>
    </row>
    <row r="30" spans="2:49" ht="27" customHeight="1" thickBot="1" x14ac:dyDescent="0.2">
      <c r="B30" s="614" t="s">
        <v>225</v>
      </c>
      <c r="C30" s="615"/>
      <c r="D30" s="603">
        <v>0</v>
      </c>
      <c r="E30" s="603"/>
      <c r="F30" s="603"/>
      <c r="G30" s="195" t="s">
        <v>198</v>
      </c>
      <c r="H30" s="581">
        <f>+AL30</f>
        <v>0</v>
      </c>
      <c r="I30" s="582"/>
      <c r="J30" s="195" t="s">
        <v>198</v>
      </c>
      <c r="M30" s="555"/>
      <c r="P30" s="56"/>
      <c r="R30" s="585">
        <f>+ROUND(AA28,1)+ROUND(AA29,1)+ROUND(AA30,1)</f>
        <v>23.3</v>
      </c>
      <c r="S30" s="586"/>
      <c r="T30" s="586"/>
      <c r="U30" s="586"/>
      <c r="V30" s="44" t="s">
        <v>16</v>
      </c>
      <c r="Y30" s="587" t="s">
        <v>186</v>
      </c>
      <c r="Z30" s="588"/>
      <c r="AA30" s="543"/>
      <c r="AB30" s="544"/>
      <c r="AC30" s="544"/>
      <c r="AD30" s="544"/>
      <c r="AE30" s="544"/>
      <c r="AF30" s="44" t="s">
        <v>13</v>
      </c>
      <c r="AL30" s="535"/>
      <c r="AM30" s="536"/>
      <c r="AN30" s="536"/>
      <c r="AO30" s="536"/>
      <c r="AP30" s="52" t="s">
        <v>13</v>
      </c>
      <c r="AS30" s="580"/>
      <c r="AT30" s="577"/>
      <c r="AU30" s="577"/>
      <c r="AV30" s="578"/>
      <c r="AW30" s="413"/>
    </row>
    <row r="31" spans="2:49" ht="27" customHeight="1" thickTop="1" thickBot="1" x14ac:dyDescent="0.2">
      <c r="B31" s="614" t="s">
        <v>226</v>
      </c>
      <c r="C31" s="615"/>
      <c r="D31" s="603">
        <v>0</v>
      </c>
      <c r="E31" s="603"/>
      <c r="F31" s="603"/>
      <c r="G31" s="195" t="s">
        <v>198</v>
      </c>
      <c r="H31" s="581">
        <f>+AS24</f>
        <v>23.3</v>
      </c>
      <c r="I31" s="582"/>
      <c r="J31" s="195" t="s">
        <v>198</v>
      </c>
      <c r="M31" s="555"/>
      <c r="P31" s="56"/>
      <c r="Y31"/>
      <c r="Z31"/>
      <c r="AA31" s="67" t="s">
        <v>90</v>
      </c>
      <c r="AK31" s="128"/>
      <c r="AL31" s="530" t="str">
        <f>+IF(AL30=0,"",IF(AL27&lt;AL30,"エラー !：⑩の内数である⑪の量が⑩を超えています",""))</f>
        <v/>
      </c>
      <c r="AM31" s="530"/>
      <c r="AN31" s="530"/>
      <c r="AO31" s="530"/>
      <c r="AP31" s="530"/>
      <c r="AQ31" s="530"/>
      <c r="AR31" s="41"/>
      <c r="AS31" s="573"/>
      <c r="AT31" s="574"/>
      <c r="AU31" s="574"/>
      <c r="AV31" s="163" t="s">
        <v>13</v>
      </c>
      <c r="AW31" s="413"/>
    </row>
    <row r="32" spans="2:49" ht="27" customHeight="1" thickTop="1" thickBot="1" x14ac:dyDescent="0.2">
      <c r="B32" s="614" t="s">
        <v>428</v>
      </c>
      <c r="C32" s="615"/>
      <c r="D32" s="603">
        <v>0</v>
      </c>
      <c r="E32" s="603"/>
      <c r="F32" s="603"/>
      <c r="G32" s="195" t="s">
        <v>198</v>
      </c>
      <c r="H32" s="581">
        <f>+AS27</f>
        <v>0</v>
      </c>
      <c r="I32" s="582"/>
      <c r="J32" s="195" t="s">
        <v>198</v>
      </c>
      <c r="M32" s="555"/>
      <c r="P32" s="56"/>
      <c r="Q32" s="144"/>
      <c r="R32" s="51" t="s">
        <v>185</v>
      </c>
      <c r="S32" s="557" t="s">
        <v>37</v>
      </c>
      <c r="T32" s="571"/>
      <c r="U32" s="571"/>
      <c r="V32" s="572"/>
      <c r="W32" s="53"/>
      <c r="X32" s="53"/>
      <c r="Y32"/>
      <c r="Z32"/>
      <c r="AA32" s="621" t="s">
        <v>330</v>
      </c>
      <c r="AB32" s="622"/>
      <c r="AC32" s="622"/>
      <c r="AD32" s="622"/>
      <c r="AE32" s="622"/>
      <c r="AF32" s="622" t="s">
        <v>194</v>
      </c>
      <c r="AG32" s="622"/>
      <c r="AH32" s="622"/>
      <c r="AI32" s="622"/>
      <c r="AJ32" s="622"/>
      <c r="AK32" s="622"/>
      <c r="AL32" s="622" t="s">
        <v>195</v>
      </c>
      <c r="AM32" s="622"/>
      <c r="AN32" s="622"/>
      <c r="AO32" s="627"/>
      <c r="AP32" s="189"/>
      <c r="AS32" s="411" t="str">
        <f>+IF(AS31=0,"",IF(AL27&lt;(AS24+AS27+AS31),"エラー !：⑩の内数である（⑫+⑬＋⑭）の量が⑩を超えています",""))</f>
        <v/>
      </c>
      <c r="AT32" s="409"/>
      <c r="AU32" s="409"/>
      <c r="AV32" s="409"/>
      <c r="AW32" s="413"/>
    </row>
    <row r="33" spans="2:62" ht="27" customHeight="1" thickBot="1" x14ac:dyDescent="0.2">
      <c r="B33" s="618" t="s">
        <v>429</v>
      </c>
      <c r="C33" s="619"/>
      <c r="D33" s="569">
        <v>0</v>
      </c>
      <c r="E33" s="570"/>
      <c r="F33" s="570"/>
      <c r="G33" s="196" t="s">
        <v>198</v>
      </c>
      <c r="H33" s="583">
        <f>+AS31</f>
        <v>0</v>
      </c>
      <c r="I33" s="584"/>
      <c r="J33" s="196" t="s">
        <v>198</v>
      </c>
      <c r="M33" s="556"/>
      <c r="R33" s="543"/>
      <c r="S33" s="544"/>
      <c r="T33" s="544"/>
      <c r="U33" s="544"/>
      <c r="V33" s="44" t="s">
        <v>38</v>
      </c>
      <c r="W33" s="53"/>
      <c r="X33" s="53"/>
      <c r="Y33"/>
      <c r="Z33"/>
      <c r="AA33" s="623"/>
      <c r="AB33" s="624"/>
      <c r="AC33" s="624"/>
      <c r="AD33" s="624"/>
      <c r="AE33" s="624"/>
      <c r="AF33" s="624"/>
      <c r="AG33" s="624"/>
      <c r="AH33" s="624"/>
      <c r="AI33" s="624"/>
      <c r="AJ33" s="624"/>
      <c r="AK33" s="624"/>
      <c r="AL33" s="624"/>
      <c r="AM33" s="624"/>
      <c r="AN33" s="624"/>
      <c r="AO33" s="628"/>
      <c r="AP33" s="189"/>
      <c r="AW33" s="413"/>
    </row>
    <row r="34" spans="2:62" ht="24" customHeight="1" x14ac:dyDescent="0.15">
      <c r="C34" s="259" t="str">
        <f>+IF(D30=0,"",IF(D29&lt;D30,"エラー !：上の表は、⑩の内数である⑪の量が⑩を超えています",""))</f>
        <v/>
      </c>
      <c r="AA34" s="625"/>
      <c r="AB34" s="626"/>
      <c r="AC34" s="626"/>
      <c r="AD34" s="626"/>
      <c r="AE34" s="626"/>
      <c r="AF34" s="626"/>
      <c r="AG34" s="626"/>
      <c r="AH34" s="626"/>
      <c r="AI34" s="626"/>
      <c r="AJ34" s="626"/>
      <c r="AK34" s="626"/>
      <c r="AL34" s="626"/>
      <c r="AM34" s="626"/>
      <c r="AN34" s="626"/>
      <c r="AO34" s="629"/>
      <c r="AP34" s="189"/>
      <c r="AW34" s="413"/>
    </row>
    <row r="35" spans="2:62" ht="15" customHeight="1" x14ac:dyDescent="0.15">
      <c r="C35" s="260" t="str">
        <f>+IF(D31=0,"",IF(D29&lt;D31,"エラー !：上の表は、⑩の内数である⑫の量が⑩を超えています",""))</f>
        <v/>
      </c>
      <c r="AF35" s="64"/>
      <c r="AG35" s="64"/>
      <c r="AH35" s="64"/>
      <c r="AI35" s="64"/>
      <c r="AJ35" s="64"/>
      <c r="AK35" s="64"/>
      <c r="AL35" s="53"/>
      <c r="AM35" s="53"/>
      <c r="AN35" s="53"/>
      <c r="AO35" s="53"/>
      <c r="AP35" s="53"/>
      <c r="AQ35" s="53"/>
      <c r="AR35" s="53"/>
    </row>
    <row r="36" spans="2:62" ht="15" customHeight="1" x14ac:dyDescent="0.15">
      <c r="C36" s="260" t="str">
        <f>+IF(D32=0,"",IF(D29&lt;D32,"エラー !：上の表は、⑩の内数である⑬の量が⑩を超えています",""))</f>
        <v/>
      </c>
      <c r="AF36" s="64"/>
      <c r="AG36" s="64"/>
      <c r="AH36" s="64"/>
      <c r="AI36" s="64"/>
      <c r="AJ36" s="64"/>
      <c r="AK36" s="64"/>
      <c r="AL36" s="64"/>
      <c r="AM36" s="152"/>
      <c r="AN36" s="152"/>
      <c r="AO36" s="128"/>
      <c r="AP36" s="53"/>
      <c r="AQ36" s="53"/>
      <c r="AR36" s="53"/>
      <c r="AS36" s="53"/>
      <c r="AT36" s="53"/>
      <c r="AU36" s="53"/>
      <c r="AV36" s="53"/>
      <c r="AW36" s="68"/>
      <c r="AY36" s="53"/>
      <c r="AZ36" s="53"/>
      <c r="BA36" s="53"/>
      <c r="BB36" s="53"/>
      <c r="BC36" s="53"/>
      <c r="BD36" s="53"/>
    </row>
    <row r="37" spans="2:62" ht="15" customHeight="1" x14ac:dyDescent="0.15">
      <c r="C37" s="260" t="str">
        <f>+IF(D33=0,"",IF(D29&lt;D33,"エラー !：上の表は、⑩の内数である⑭の量が⑩を超えています",""))</f>
        <v/>
      </c>
      <c r="J37" s="68"/>
      <c r="K37" s="68"/>
      <c r="R37" s="68"/>
      <c r="S37" s="68"/>
      <c r="T37" s="68"/>
      <c r="AF37" s="53"/>
      <c r="AG37" s="53"/>
      <c r="AH37" s="53"/>
      <c r="AI37" s="53"/>
      <c r="AJ37" s="53"/>
      <c r="AK37" s="53"/>
      <c r="AL37" s="64"/>
      <c r="AM37" s="128"/>
      <c r="AN37" s="128"/>
      <c r="AO37" s="128"/>
      <c r="AP37" s="53"/>
      <c r="AQ37" s="53"/>
      <c r="AR37" s="53"/>
      <c r="AS37" s="53"/>
      <c r="AT37" s="53"/>
      <c r="AU37" s="64"/>
      <c r="AV37" s="64"/>
      <c r="AW37" s="68"/>
      <c r="AY37" s="53"/>
      <c r="AZ37" s="53"/>
      <c r="BA37" s="53"/>
      <c r="BB37" s="53"/>
      <c r="BC37" s="53"/>
      <c r="BD37" s="53"/>
    </row>
    <row r="38" spans="2:62" ht="13.5" x14ac:dyDescent="0.15">
      <c r="H38" s="279"/>
      <c r="J38" s="68"/>
      <c r="K38" s="68"/>
      <c r="R38" s="68"/>
      <c r="S38" s="68"/>
      <c r="T38" s="68"/>
      <c r="AF38" s="53"/>
      <c r="AG38" s="53"/>
      <c r="AH38" s="53"/>
      <c r="AI38" s="53"/>
      <c r="AJ38" s="53"/>
      <c r="AK38" s="53"/>
      <c r="AL38" s="64"/>
      <c r="AM38" s="128"/>
      <c r="AN38" s="128"/>
      <c r="AO38" s="128"/>
      <c r="AP38" s="53"/>
      <c r="AQ38" s="53"/>
      <c r="AR38" s="53"/>
      <c r="AS38" s="128"/>
      <c r="AT38" s="152"/>
      <c r="AU38" s="64"/>
      <c r="AV38" s="64"/>
      <c r="AW38" s="68"/>
      <c r="AY38" s="53"/>
      <c r="AZ38" s="53"/>
      <c r="BA38" s="53"/>
      <c r="BB38" s="53"/>
      <c r="BC38" s="53"/>
      <c r="BD38" s="53"/>
    </row>
    <row r="39" spans="2:62" ht="13.5" x14ac:dyDescent="0.15">
      <c r="H39" s="279"/>
      <c r="J39" s="68"/>
      <c r="K39" s="68"/>
      <c r="R39" s="68"/>
      <c r="S39" s="68"/>
      <c r="T39" s="68"/>
      <c r="AF39" s="53"/>
      <c r="AG39" s="53"/>
      <c r="AH39" s="53"/>
      <c r="AI39" s="53"/>
      <c r="AJ39" s="53"/>
      <c r="AK39" s="53"/>
      <c r="AL39" s="64"/>
      <c r="AM39" s="128"/>
      <c r="AN39" s="128"/>
      <c r="AO39" s="128"/>
      <c r="AP39" s="53"/>
      <c r="AQ39" s="53"/>
      <c r="AR39" s="53"/>
      <c r="AS39" s="128"/>
      <c r="AT39" s="64"/>
      <c r="AU39" s="64"/>
      <c r="AV39" s="64"/>
      <c r="AW39" s="68"/>
      <c r="AY39" s="53"/>
      <c r="AZ39" s="53"/>
      <c r="BA39" s="53"/>
      <c r="BB39" s="53"/>
      <c r="BC39" s="53"/>
      <c r="BD39" s="53"/>
    </row>
    <row r="40" spans="2:62" ht="13.5" x14ac:dyDescent="0.15">
      <c r="H40" s="279"/>
      <c r="J40" s="68"/>
      <c r="K40" s="68"/>
      <c r="R40" s="68"/>
      <c r="S40" s="68"/>
      <c r="T40" s="68"/>
      <c r="AF40" s="53"/>
      <c r="AG40" s="53"/>
      <c r="AH40" s="53"/>
      <c r="AI40" s="53"/>
      <c r="AJ40" s="53"/>
      <c r="AK40" s="53"/>
      <c r="AL40" s="64"/>
      <c r="AM40" s="128"/>
      <c r="AN40" s="128"/>
      <c r="AO40" s="128"/>
      <c r="AP40" s="53"/>
      <c r="AQ40" s="53"/>
      <c r="AR40" s="53"/>
      <c r="AS40" s="128"/>
      <c r="AT40" s="64"/>
      <c r="AU40" s="64"/>
      <c r="AV40" s="64"/>
      <c r="AW40" s="68"/>
      <c r="AY40" s="53"/>
      <c r="AZ40" s="53"/>
      <c r="BA40" s="53"/>
      <c r="BB40" s="53"/>
      <c r="BC40" s="53"/>
      <c r="BD40" s="53"/>
    </row>
    <row r="41" spans="2:62" ht="13.5" x14ac:dyDescent="0.15">
      <c r="H41" s="279"/>
      <c r="J41" s="68"/>
      <c r="K41" s="68"/>
      <c r="R41" s="68"/>
      <c r="S41" s="68"/>
      <c r="T41" s="68"/>
      <c r="AF41" s="53"/>
      <c r="AG41" s="53"/>
      <c r="AH41" s="53"/>
      <c r="AI41" s="53"/>
      <c r="AJ41" s="53"/>
      <c r="AK41" s="53"/>
      <c r="AL41" s="53"/>
      <c r="AM41" s="53"/>
      <c r="AN41" s="53"/>
      <c r="AO41" s="53"/>
      <c r="AP41" s="53"/>
      <c r="AQ41" s="53"/>
      <c r="AR41" s="53"/>
      <c r="AS41" s="128"/>
      <c r="AT41" s="64"/>
      <c r="AU41" s="64"/>
      <c r="AV41" s="64"/>
      <c r="AW41" s="68"/>
      <c r="AY41" s="53"/>
      <c r="AZ41" s="53"/>
      <c r="BA41" s="53"/>
      <c r="BB41" s="53"/>
      <c r="BC41" s="53"/>
      <c r="BD41" s="53"/>
    </row>
    <row r="42" spans="2:62" ht="13.5" x14ac:dyDescent="0.15">
      <c r="H42" s="279"/>
      <c r="I42" s="68"/>
      <c r="J42" s="68"/>
      <c r="K42" s="68"/>
      <c r="R42" s="68"/>
      <c r="S42" s="68"/>
      <c r="T42" s="68"/>
      <c r="AQ42" s="53"/>
      <c r="AR42" s="53"/>
      <c r="AS42" s="128"/>
      <c r="AT42" s="64"/>
      <c r="AY42" s="53"/>
      <c r="AZ42" s="53"/>
      <c r="BA42" s="53"/>
      <c r="BB42" s="53"/>
      <c r="BC42" s="53"/>
      <c r="BD42" s="53"/>
    </row>
    <row r="43" spans="2:62" x14ac:dyDescent="0.15">
      <c r="H43" s="279"/>
      <c r="I43" s="68"/>
      <c r="J43" s="68"/>
      <c r="K43" s="68"/>
      <c r="R43" s="68"/>
      <c r="S43" s="68"/>
      <c r="T43" s="68"/>
      <c r="AW43" s="68"/>
      <c r="AY43" s="53"/>
      <c r="AZ43" s="53"/>
      <c r="BA43" s="53"/>
      <c r="BB43" s="53"/>
      <c r="BC43" s="53"/>
      <c r="BD43" s="53"/>
    </row>
    <row r="44" spans="2:62" x14ac:dyDescent="0.15">
      <c r="H44" s="279"/>
      <c r="I44" s="68"/>
      <c r="J44" s="68"/>
      <c r="K44" s="68"/>
      <c r="R44" s="68"/>
      <c r="S44" s="68"/>
      <c r="T44" s="68"/>
      <c r="AW44" s="68"/>
    </row>
    <row r="45" spans="2:62" x14ac:dyDescent="0.15">
      <c r="H45" s="279"/>
      <c r="I45" s="68"/>
      <c r="J45" s="68"/>
      <c r="K45" s="68"/>
      <c r="R45" s="68"/>
      <c r="S45" s="68"/>
      <c r="T45" s="68"/>
    </row>
    <row r="46" spans="2:62" x14ac:dyDescent="0.15">
      <c r="H46" s="279"/>
      <c r="I46" s="68"/>
      <c r="J46" s="68"/>
      <c r="K46" s="68"/>
      <c r="R46" s="68"/>
      <c r="S46" s="68"/>
      <c r="T46" s="68"/>
    </row>
    <row r="47" spans="2:62" ht="13.5" x14ac:dyDescent="0.15">
      <c r="H47" s="279"/>
      <c r="I47" s="68"/>
      <c r="J47" s="68"/>
      <c r="K47" s="68"/>
      <c r="R47" s="68"/>
      <c r="S47" s="68"/>
      <c r="T47" s="68"/>
      <c r="BH47" s="69"/>
      <c r="BI47" s="69"/>
      <c r="BJ47" s="67"/>
    </row>
    <row r="48" spans="2:62" x14ac:dyDescent="0.15">
      <c r="I48" s="68"/>
      <c r="J48" s="68"/>
      <c r="K48" s="68"/>
      <c r="R48" s="68"/>
      <c r="S48" s="68"/>
      <c r="T48" s="68"/>
      <c r="BH48" s="67"/>
    </row>
    <row r="49" spans="7:62" x14ac:dyDescent="0.15">
      <c r="G49" s="68"/>
      <c r="H49" s="68"/>
      <c r="I49" s="68"/>
      <c r="J49" s="68"/>
      <c r="K49" s="68"/>
      <c r="R49" s="68"/>
      <c r="S49" s="68"/>
      <c r="T49" s="68"/>
      <c r="BE49" s="67"/>
      <c r="BF49" s="67"/>
      <c r="BG49" s="67"/>
      <c r="BH49" s="67"/>
    </row>
    <row r="50" spans="7:62" x14ac:dyDescent="0.15">
      <c r="G50" s="68"/>
      <c r="H50" s="68"/>
      <c r="I50" s="68"/>
      <c r="J50" s="68"/>
      <c r="K50" s="68"/>
      <c r="R50" s="68"/>
      <c r="S50" s="68"/>
      <c r="T50" s="68"/>
      <c r="BE50" s="67"/>
      <c r="BF50" s="67"/>
      <c r="BG50" s="67"/>
      <c r="BH50" s="67"/>
    </row>
    <row r="51" spans="7:62" x14ac:dyDescent="0.15">
      <c r="G51" s="68"/>
      <c r="H51" s="68"/>
      <c r="I51" s="68"/>
      <c r="J51" s="68"/>
      <c r="K51" s="68"/>
      <c r="R51" s="68"/>
      <c r="S51" s="68"/>
      <c r="T51" s="68"/>
      <c r="BE51" s="67"/>
      <c r="BF51" s="67"/>
      <c r="BG51" s="67"/>
      <c r="BH51" s="67"/>
    </row>
    <row r="52" spans="7:62" x14ac:dyDescent="0.15">
      <c r="G52" s="68"/>
      <c r="H52" s="68"/>
      <c r="I52" s="68"/>
      <c r="J52" s="68"/>
      <c r="K52" s="68"/>
      <c r="R52" s="68"/>
      <c r="S52" s="68"/>
      <c r="T52" s="68"/>
      <c r="BE52" s="67"/>
      <c r="BF52" s="67"/>
      <c r="BG52" s="67"/>
      <c r="BH52" s="67"/>
    </row>
    <row r="53" spans="7:62" x14ac:dyDescent="0.15">
      <c r="G53" s="68"/>
      <c r="H53" s="68"/>
      <c r="I53" s="68"/>
      <c r="J53" s="68"/>
      <c r="K53" s="68"/>
      <c r="R53" s="68"/>
      <c r="S53" s="68"/>
      <c r="T53" s="68"/>
      <c r="BE53" s="67"/>
      <c r="BG53" s="67"/>
      <c r="BH53" s="67"/>
      <c r="BI53" s="67"/>
      <c r="BJ53" s="67"/>
    </row>
    <row r="54" spans="7:62" x14ac:dyDescent="0.15">
      <c r="G54" s="68"/>
      <c r="H54" s="68"/>
      <c r="I54" s="68"/>
      <c r="J54" s="68"/>
      <c r="K54" s="68"/>
      <c r="R54" s="68"/>
      <c r="S54" s="68"/>
      <c r="T54" s="68"/>
      <c r="BD54" s="67"/>
      <c r="BE54" s="70"/>
      <c r="BG54" s="67"/>
      <c r="BH54" s="67"/>
      <c r="BI54" s="67"/>
      <c r="BJ54" s="67"/>
    </row>
    <row r="55" spans="7:62" x14ac:dyDescent="0.15">
      <c r="G55" s="68"/>
      <c r="H55" s="68"/>
      <c r="I55" s="68"/>
      <c r="J55" s="68"/>
      <c r="K55" s="68"/>
      <c r="R55" s="68"/>
      <c r="S55" s="68"/>
      <c r="T55" s="68"/>
      <c r="BD55" s="67"/>
      <c r="BE55" s="70"/>
      <c r="BG55" s="67"/>
      <c r="BH55" s="67"/>
      <c r="BI55" s="67"/>
      <c r="BJ55" s="67"/>
    </row>
    <row r="56" spans="7:62" x14ac:dyDescent="0.15">
      <c r="G56" s="68"/>
      <c r="H56" s="68"/>
      <c r="I56" s="68"/>
      <c r="J56" s="68"/>
      <c r="K56" s="68"/>
      <c r="R56" s="68"/>
      <c r="S56" s="68"/>
      <c r="T56" s="68"/>
      <c r="BD56" s="67"/>
      <c r="BE56" s="70"/>
      <c r="BG56" s="67"/>
      <c r="BH56" s="67"/>
      <c r="BI56" s="67"/>
      <c r="BJ56" s="67"/>
    </row>
    <row r="57" spans="7:62" x14ac:dyDescent="0.15">
      <c r="G57" s="68"/>
      <c r="H57" s="68"/>
      <c r="I57" s="68"/>
      <c r="BD57" s="67"/>
      <c r="BE57" s="70"/>
      <c r="BG57" s="67"/>
      <c r="BH57" s="67"/>
      <c r="BI57" s="67"/>
      <c r="BJ57" s="67"/>
    </row>
    <row r="58" spans="7:62" ht="12.75" x14ac:dyDescent="0.15">
      <c r="G58" s="68"/>
      <c r="H58" s="68"/>
      <c r="I58" s="68"/>
      <c r="L58" s="68"/>
      <c r="M58" s="71"/>
      <c r="N58" s="68"/>
      <c r="O58" s="68"/>
      <c r="BD58" s="67"/>
      <c r="BE58" s="70"/>
      <c r="BG58" s="67"/>
      <c r="BH58" s="67"/>
      <c r="BI58" s="67"/>
      <c r="BJ58" s="67"/>
    </row>
    <row r="59" spans="7:62" x14ac:dyDescent="0.15">
      <c r="G59" s="68"/>
      <c r="H59" s="68"/>
      <c r="I59" s="68"/>
      <c r="BD59" s="67"/>
      <c r="BE59" s="70"/>
      <c r="BG59" s="67"/>
      <c r="BH59" s="67"/>
      <c r="BI59" s="67"/>
      <c r="BJ59" s="67"/>
    </row>
    <row r="60" spans="7:62" x14ac:dyDescent="0.15">
      <c r="G60" s="68"/>
      <c r="H60" s="68"/>
      <c r="I60" s="68"/>
      <c r="BD60" s="67"/>
      <c r="BE60" s="70"/>
      <c r="BG60" s="67"/>
      <c r="BH60" s="67"/>
      <c r="BI60" s="67"/>
      <c r="BJ60" s="67"/>
    </row>
    <row r="61" spans="7:62" x14ac:dyDescent="0.15">
      <c r="G61" s="68"/>
      <c r="H61" s="68"/>
      <c r="I61" s="68"/>
      <c r="BD61" s="67"/>
      <c r="BE61" s="70"/>
      <c r="BG61" s="67"/>
      <c r="BH61" s="67"/>
      <c r="BI61" s="67"/>
      <c r="BJ61" s="67"/>
    </row>
    <row r="62" spans="7:62" x14ac:dyDescent="0.15">
      <c r="BD62" s="67"/>
      <c r="BE62" s="70"/>
      <c r="BG62" s="67"/>
      <c r="BH62" s="67"/>
      <c r="BI62" s="67"/>
      <c r="BJ62" s="67"/>
    </row>
    <row r="63" spans="7:62" x14ac:dyDescent="0.15">
      <c r="BD63" s="67"/>
      <c r="BE63" s="70"/>
      <c r="BG63" s="67"/>
      <c r="BH63" s="67"/>
      <c r="BI63" s="67"/>
      <c r="BJ63" s="67"/>
    </row>
    <row r="64" spans="7:62" x14ac:dyDescent="0.15">
      <c r="BD64" s="67"/>
      <c r="BE64" s="70"/>
      <c r="BG64" s="67"/>
      <c r="BH64" s="67"/>
      <c r="BI64" s="67"/>
      <c r="BJ64" s="67"/>
    </row>
    <row r="65" spans="12:62" x14ac:dyDescent="0.15">
      <c r="BD65" s="67"/>
      <c r="BE65" s="70"/>
      <c r="BG65" s="67"/>
      <c r="BH65" s="67"/>
      <c r="BI65" s="67"/>
      <c r="BJ65" s="67"/>
    </row>
    <row r="66" spans="12:62" x14ac:dyDescent="0.15">
      <c r="BD66" s="67"/>
      <c r="BE66" s="70"/>
      <c r="BG66" s="67"/>
      <c r="BH66" s="67"/>
      <c r="BI66" s="67"/>
      <c r="BJ66" s="67"/>
    </row>
    <row r="67" spans="12:62" x14ac:dyDescent="0.15">
      <c r="BD67" s="67"/>
      <c r="BE67" s="70"/>
      <c r="BG67" s="67"/>
      <c r="BH67" s="67"/>
      <c r="BI67" s="67"/>
      <c r="BJ67" s="67"/>
    </row>
    <row r="69" spans="12:62" ht="12.75" x14ac:dyDescent="0.15">
      <c r="L69" s="68"/>
      <c r="M69" s="71"/>
      <c r="N69" s="68"/>
      <c r="O69" s="68"/>
    </row>
    <row r="70" spans="12:62" ht="12.75" x14ac:dyDescent="0.15">
      <c r="L70" s="68"/>
      <c r="M70" s="71"/>
      <c r="N70" s="68"/>
      <c r="O70" s="68"/>
    </row>
    <row r="71" spans="12:62" ht="12.75" x14ac:dyDescent="0.15">
      <c r="L71" s="68"/>
      <c r="M71" s="71"/>
      <c r="N71" s="68"/>
      <c r="O71" s="68"/>
    </row>
    <row r="72" spans="12:62" ht="12.75" x14ac:dyDescent="0.15">
      <c r="L72" s="68"/>
      <c r="M72" s="71"/>
      <c r="N72" s="68"/>
      <c r="O72" s="68"/>
    </row>
    <row r="73" spans="12:62" ht="12.75" x14ac:dyDescent="0.15">
      <c r="L73" s="68"/>
      <c r="M73" s="71"/>
      <c r="N73" s="68"/>
      <c r="O73" s="68"/>
    </row>
    <row r="74" spans="12:62" ht="12.75" x14ac:dyDescent="0.15">
      <c r="L74" s="68"/>
      <c r="M74" s="71"/>
      <c r="N74" s="68"/>
      <c r="O74" s="68"/>
    </row>
    <row r="75" spans="12:62" ht="12.75" x14ac:dyDescent="0.15">
      <c r="L75" s="68"/>
      <c r="M75" s="71"/>
      <c r="N75" s="68"/>
      <c r="O75" s="68"/>
    </row>
    <row r="76" spans="12:62" ht="12.75" x14ac:dyDescent="0.15">
      <c r="L76" s="68"/>
      <c r="M76" s="71"/>
      <c r="N76" s="68"/>
      <c r="O76" s="68"/>
    </row>
  </sheetData>
  <sheetProtection algorithmName="SHA-512" hashValue="fH4MU9rV/voxp6GSCMxS578zX5+jM2mWlZWxSwaHIubbbIsJgaWiyV8gp5Opzf6Z+xF5jhkul0V2SE2PfF79/g==" saltValue="SvT15piz2kokcSTeXyw2lQ==" spinCount="100000" sheet="1" objects="1" scenarios="1"/>
  <mergeCells count="113">
    <mergeCell ref="AW19:AW20"/>
    <mergeCell ref="B26:C26"/>
    <mergeCell ref="B2:H3"/>
    <mergeCell ref="B21:J22"/>
    <mergeCell ref="B7:C7"/>
    <mergeCell ref="H24:I24"/>
    <mergeCell ref="H23:J23"/>
    <mergeCell ref="B23:C23"/>
    <mergeCell ref="B24:C24"/>
    <mergeCell ref="F9:I9"/>
    <mergeCell ref="D26:F26"/>
    <mergeCell ref="H25:I25"/>
    <mergeCell ref="H26:I26"/>
    <mergeCell ref="D24:F24"/>
    <mergeCell ref="F12:H12"/>
    <mergeCell ref="F15:H15"/>
    <mergeCell ref="AB3:AD3"/>
    <mergeCell ref="M7:AB8"/>
    <mergeCell ref="AE17:AE21"/>
    <mergeCell ref="Q17:T17"/>
    <mergeCell ref="U17:X17"/>
    <mergeCell ref="AS24:AU24"/>
    <mergeCell ref="Z17:AB17"/>
    <mergeCell ref="Q20:T20"/>
    <mergeCell ref="B27:C27"/>
    <mergeCell ref="B29:C29"/>
    <mergeCell ref="B30:C30"/>
    <mergeCell ref="D27:F27"/>
    <mergeCell ref="B32:C32"/>
    <mergeCell ref="B31:C31"/>
    <mergeCell ref="H27:I27"/>
    <mergeCell ref="B33:C33"/>
    <mergeCell ref="B28:C28"/>
    <mergeCell ref="D33:F33"/>
    <mergeCell ref="D32:F32"/>
    <mergeCell ref="D30:F30"/>
    <mergeCell ref="H32:I32"/>
    <mergeCell ref="H33:I33"/>
    <mergeCell ref="H31:I31"/>
    <mergeCell ref="D28:F28"/>
    <mergeCell ref="D29:F29"/>
    <mergeCell ref="D31:F31"/>
    <mergeCell ref="H28:I28"/>
    <mergeCell ref="H29:I29"/>
    <mergeCell ref="H30:I30"/>
    <mergeCell ref="Y29:Z29"/>
    <mergeCell ref="AA29:AE29"/>
    <mergeCell ref="AA30:AE30"/>
    <mergeCell ref="AO17:AP17"/>
    <mergeCell ref="AI17:AL17"/>
    <mergeCell ref="AA32:AE34"/>
    <mergeCell ref="AS27:AU27"/>
    <mergeCell ref="AI11:AN11"/>
    <mergeCell ref="AI14:AN14"/>
    <mergeCell ref="AL27:AO27"/>
    <mergeCell ref="AM26:AP26"/>
    <mergeCell ref="AF32:AK34"/>
    <mergeCell ref="AS31:AU31"/>
    <mergeCell ref="AT29:AV30"/>
    <mergeCell ref="AS29:AS30"/>
    <mergeCell ref="AL31:AQ31"/>
    <mergeCell ref="AM29:AP29"/>
    <mergeCell ref="AL32:AO34"/>
    <mergeCell ref="Y30:Z30"/>
    <mergeCell ref="AT26:AV26"/>
    <mergeCell ref="AS16:AT16"/>
    <mergeCell ref="AO20:AP20"/>
    <mergeCell ref="P16:AB16"/>
    <mergeCell ref="Y18:AA18"/>
    <mergeCell ref="S29:V29"/>
    <mergeCell ref="AL30:AO30"/>
    <mergeCell ref="Y28:Z28"/>
    <mergeCell ref="D25:F25"/>
    <mergeCell ref="D23:G23"/>
    <mergeCell ref="G11:I11"/>
    <mergeCell ref="G14:I14"/>
    <mergeCell ref="D7:I7"/>
    <mergeCell ref="C8:K8"/>
    <mergeCell ref="B25:C25"/>
    <mergeCell ref="Y21:AA21"/>
    <mergeCell ref="Z20:AB20"/>
    <mergeCell ref="M11:M24"/>
    <mergeCell ref="P15:S15"/>
    <mergeCell ref="Q11:T11"/>
    <mergeCell ref="P12:S12"/>
    <mergeCell ref="Q14:T14"/>
    <mergeCell ref="U23:X23"/>
    <mergeCell ref="R30:U30"/>
    <mergeCell ref="M26:M33"/>
    <mergeCell ref="P27:S27"/>
    <mergeCell ref="S32:V32"/>
    <mergeCell ref="R33:U33"/>
    <mergeCell ref="AA28:AE28"/>
    <mergeCell ref="P21:S21"/>
    <mergeCell ref="P22:V22"/>
    <mergeCell ref="P24:S24"/>
    <mergeCell ref="AT23:AV23"/>
    <mergeCell ref="Q23:T23"/>
    <mergeCell ref="P18:S18"/>
    <mergeCell ref="Q26:T26"/>
    <mergeCell ref="Z5:AD5"/>
    <mergeCell ref="AF5:AU5"/>
    <mergeCell ref="AH18:AK18"/>
    <mergeCell ref="AP3:AR4"/>
    <mergeCell ref="AS3:AT3"/>
    <mergeCell ref="AI8:AN8"/>
    <mergeCell ref="AH9:AM9"/>
    <mergeCell ref="AS4:AT4"/>
    <mergeCell ref="AS18:AT18"/>
    <mergeCell ref="AS17:AT17"/>
    <mergeCell ref="AH12:AM12"/>
    <mergeCell ref="AE9:AE14"/>
    <mergeCell ref="AH15:AM15"/>
  </mergeCells>
  <phoneticPr fontId="3"/>
  <dataValidations count="3">
    <dataValidation type="custom" allowBlank="1" showInputMessage="1" showErrorMessage="1" error="入力は少数第1位までにして下さい。" sqref="AU13:AU14">
      <formula1>AU13=ROUND(AU13,1)</formula1>
    </dataValidation>
    <dataValidation type="custom" allowBlank="1" showInputMessage="1" showErrorMessage="1" sqref="H24:H33">
      <formula1>H24=ROUND(H24,1)</formula1>
    </dataValidation>
    <dataValidation type="custom" allowBlank="1" showInputMessage="1" showErrorMessage="1" error="入力は少数第1位までにしてください。" sqref="AS31:AU31 F15:H15 P12:S12 P15:S15 P18:S18 P21:S21 P24:S24 AH9:AM9 AH12:AM12 AH15:AM15 AU16:AU18 AO21 AA28:AE30 R33:U33 AL30:AO30 AS27:AU27 D24:F33">
      <formula1>D9=ROUND(D9,1)</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5">
    <pageSetUpPr fitToPage="1"/>
  </sheetPr>
  <dimension ref="B1:BJ76"/>
  <sheetViews>
    <sheetView showGridLines="0" topLeftCell="A7" zoomScaleNormal="100" workbookViewId="0">
      <selection activeCell="AA29" sqref="AA29:AE29"/>
    </sheetView>
  </sheetViews>
  <sheetFormatPr defaultColWidth="9" defaultRowHeight="12" x14ac:dyDescent="0.15"/>
  <cols>
    <col min="1" max="2" width="2.875" style="40" customWidth="1"/>
    <col min="3" max="3" width="18.375" style="40" customWidth="1"/>
    <col min="4" max="5" width="4.375" style="40" customWidth="1"/>
    <col min="6" max="6" width="3.75" style="40" customWidth="1"/>
    <col min="7" max="7" width="2.375" style="40" customWidth="1"/>
    <col min="8" max="8" width="10.375" style="40" customWidth="1"/>
    <col min="9" max="9" width="2.375" style="40" customWidth="1"/>
    <col min="10" max="11" width="2.5" style="40" customWidth="1"/>
    <col min="12" max="12" width="2.75" style="40" customWidth="1"/>
    <col min="13" max="13" width="2.875" style="40" customWidth="1"/>
    <col min="14" max="15" width="2.75" style="40" customWidth="1"/>
    <col min="16" max="16" width="3" style="40" customWidth="1"/>
    <col min="17" max="19" width="4.75" style="40" customWidth="1"/>
    <col min="20" max="22" width="2.875" style="40" customWidth="1"/>
    <col min="23" max="24" width="2.5" style="40" customWidth="1"/>
    <col min="25" max="25" width="2.875" style="40" customWidth="1"/>
    <col min="26" max="26" width="7.75" style="40" customWidth="1"/>
    <col min="27" max="27" width="4.75" style="40" customWidth="1"/>
    <col min="28" max="28" width="2" style="40" customWidth="1"/>
    <col min="29" max="30" width="2.375" style="40" customWidth="1"/>
    <col min="31" max="31" width="3.125" style="40" customWidth="1"/>
    <col min="32" max="33" width="2.375" style="40" customWidth="1"/>
    <col min="34" max="34" width="2.875" style="40" customWidth="1"/>
    <col min="35" max="35" width="7.75" style="40" customWidth="1"/>
    <col min="36" max="37" width="4.375" style="40" customWidth="1"/>
    <col min="38" max="38" width="3.375" style="40" customWidth="1"/>
    <col min="39" max="39" width="2.75" style="40" customWidth="1"/>
    <col min="40" max="40" width="2.875" style="40" customWidth="1"/>
    <col min="41" max="41" width="10.75" style="40" customWidth="1"/>
    <col min="42" max="42" width="2.875" style="40" customWidth="1"/>
    <col min="43" max="44" width="2.5" style="40" customWidth="1"/>
    <col min="45" max="45" width="2.75" style="40" customWidth="1"/>
    <col min="46" max="46" width="7.75" style="40" customWidth="1"/>
    <col min="47" max="47" width="11.75" style="40" customWidth="1"/>
    <col min="48" max="48" width="1.875" style="40" customWidth="1"/>
    <col min="49" max="49" width="5.375" style="40" customWidth="1"/>
    <col min="50" max="58" width="9" style="40"/>
    <col min="59" max="59" width="16.25" style="40" customWidth="1"/>
    <col min="60" max="16384" width="9" style="40"/>
  </cols>
  <sheetData>
    <row r="1" spans="2:49" ht="27" customHeight="1" x14ac:dyDescent="0.15">
      <c r="F1" s="39"/>
      <c r="S1" s="85" t="s">
        <v>94</v>
      </c>
      <c r="T1" s="85" t="s">
        <v>283</v>
      </c>
    </row>
    <row r="2" spans="2:49" ht="12" customHeight="1" thickBot="1" x14ac:dyDescent="0.2">
      <c r="B2" s="620" t="s">
        <v>273</v>
      </c>
      <c r="C2" s="620"/>
      <c r="D2" s="620"/>
      <c r="E2" s="620"/>
      <c r="F2" s="620"/>
      <c r="G2" s="620"/>
      <c r="H2" s="620"/>
      <c r="I2" s="127"/>
      <c r="J2" s="127"/>
      <c r="K2" s="127"/>
      <c r="L2" s="127"/>
      <c r="M2" s="127"/>
      <c r="N2" s="127"/>
      <c r="O2" s="127"/>
      <c r="P2" s="127"/>
      <c r="Q2" s="127"/>
      <c r="R2" s="127"/>
      <c r="S2" s="127"/>
      <c r="T2" s="127"/>
      <c r="U2" s="127"/>
      <c r="V2" s="127"/>
      <c r="W2" s="127"/>
      <c r="X2" s="127"/>
      <c r="Y2" s="107"/>
      <c r="Z2" s="41"/>
      <c r="AA2" s="41"/>
      <c r="AB2" s="41"/>
      <c r="AC2" s="41"/>
      <c r="AD2" s="41"/>
      <c r="AE2" s="41"/>
      <c r="AF2" s="41"/>
      <c r="AG2" s="41"/>
      <c r="AH2" s="41"/>
      <c r="AI2" s="41"/>
      <c r="AJ2" s="41"/>
      <c r="AK2" s="41"/>
      <c r="AL2" s="41"/>
      <c r="AM2" s="41"/>
      <c r="AN2" s="41"/>
      <c r="AO2" s="41"/>
      <c r="AP2" s="41"/>
      <c r="AQ2" s="41"/>
      <c r="AR2" s="41"/>
      <c r="AS2" s="41"/>
      <c r="AT2" s="41"/>
      <c r="AU2" s="119"/>
      <c r="AV2" s="117"/>
      <c r="AW2" s="413"/>
    </row>
    <row r="3" spans="2:49" ht="13.15" customHeight="1" x14ac:dyDescent="0.15">
      <c r="B3" s="620"/>
      <c r="C3" s="620"/>
      <c r="D3" s="620"/>
      <c r="E3" s="620"/>
      <c r="F3" s="620"/>
      <c r="G3" s="620"/>
      <c r="H3" s="620"/>
      <c r="I3" s="127"/>
      <c r="J3" s="127"/>
      <c r="K3" s="127"/>
      <c r="L3" s="127"/>
      <c r="M3" s="127"/>
      <c r="N3" s="127"/>
      <c r="O3" s="127"/>
      <c r="P3" s="127"/>
      <c r="Q3" s="127"/>
      <c r="R3" s="127"/>
      <c r="S3" s="127"/>
      <c r="T3" s="127"/>
      <c r="U3" s="127"/>
      <c r="V3" s="127"/>
      <c r="W3" s="127"/>
      <c r="X3" s="127"/>
      <c r="Y3" s="107"/>
      <c r="Z3" s="42"/>
      <c r="AA3" s="42"/>
      <c r="AB3" s="589"/>
      <c r="AC3" s="589"/>
      <c r="AD3" s="589"/>
      <c r="AE3" s="90"/>
      <c r="AF3" s="108"/>
      <c r="AG3" s="108"/>
      <c r="AH3" s="108"/>
      <c r="AI3" s="108"/>
      <c r="AJ3" s="108"/>
      <c r="AK3" s="108"/>
      <c r="AL3" s="108"/>
      <c r="AM3" s="108"/>
      <c r="AN3" s="108"/>
      <c r="AO3" s="108"/>
      <c r="AP3" s="633" t="s">
        <v>328</v>
      </c>
      <c r="AQ3" s="592"/>
      <c r="AR3" s="593"/>
      <c r="AS3" s="597" t="s">
        <v>0</v>
      </c>
      <c r="AT3" s="598"/>
      <c r="AU3" s="118" t="s">
        <v>113</v>
      </c>
      <c r="AV3" s="108"/>
      <c r="AW3" s="413"/>
    </row>
    <row r="4" spans="2:49" ht="14.25" thickBot="1" x14ac:dyDescent="0.2">
      <c r="C4" s="107"/>
      <c r="F4" s="107"/>
      <c r="G4" s="107"/>
      <c r="H4" s="107"/>
      <c r="I4" s="107"/>
      <c r="J4" s="107"/>
      <c r="K4" s="107"/>
      <c r="L4" s="107"/>
      <c r="M4" s="107"/>
      <c r="N4" s="107"/>
      <c r="O4" s="107"/>
      <c r="P4" s="107"/>
      <c r="Q4" s="107"/>
      <c r="R4" s="107"/>
      <c r="S4" s="107"/>
      <c r="T4" s="107"/>
      <c r="U4" s="107"/>
      <c r="V4" s="107"/>
      <c r="W4" s="107"/>
      <c r="X4" s="107"/>
      <c r="Y4" s="107"/>
      <c r="Z4" s="42"/>
      <c r="AA4" s="42"/>
      <c r="AB4" s="109"/>
      <c r="AC4" s="109"/>
      <c r="AD4" s="109"/>
      <c r="AE4" s="90"/>
      <c r="AF4" s="108"/>
      <c r="AG4" s="108"/>
      <c r="AH4" s="108"/>
      <c r="AI4" s="108"/>
      <c r="AJ4" s="108"/>
      <c r="AK4" s="108"/>
      <c r="AL4" s="108"/>
      <c r="AM4" s="108"/>
      <c r="AN4" s="108"/>
      <c r="AO4" s="108"/>
      <c r="AP4" s="594"/>
      <c r="AQ4" s="595"/>
      <c r="AR4" s="596"/>
      <c r="AS4" s="599" t="str">
        <f>+表紙!N28</f>
        <v>○</v>
      </c>
      <c r="AT4" s="600"/>
      <c r="AU4" s="274" t="str">
        <f>+表紙!O28</f>
        <v>　</v>
      </c>
      <c r="AV4" s="108"/>
      <c r="AW4" s="413"/>
    </row>
    <row r="5" spans="2:49" ht="15" customHeight="1" x14ac:dyDescent="0.15">
      <c r="B5" s="154" t="s">
        <v>105</v>
      </c>
      <c r="C5" s="154"/>
      <c r="F5" s="154"/>
      <c r="G5" s="106"/>
      <c r="H5" s="106"/>
      <c r="I5" s="106"/>
      <c r="J5" s="106"/>
      <c r="K5" s="106"/>
      <c r="L5" s="106"/>
      <c r="M5" s="42"/>
      <c r="N5" s="42"/>
      <c r="O5" s="42"/>
      <c r="P5" s="42"/>
      <c r="Q5" s="42"/>
      <c r="R5" s="42"/>
      <c r="S5" s="42"/>
      <c r="T5" s="42"/>
      <c r="U5" s="42"/>
      <c r="V5" s="42"/>
      <c r="W5" s="42"/>
      <c r="X5" s="42"/>
      <c r="Y5" s="42"/>
      <c r="Z5" s="634" t="s">
        <v>101</v>
      </c>
      <c r="AA5" s="634"/>
      <c r="AB5" s="635"/>
      <c r="AC5" s="635"/>
      <c r="AD5" s="635"/>
      <c r="AE5" s="90" t="s">
        <v>106</v>
      </c>
      <c r="AF5" s="630" t="str">
        <f>+表紙!F47</f>
        <v>風越建設株式会社</v>
      </c>
      <c r="AG5" s="630"/>
      <c r="AH5" s="630"/>
      <c r="AI5" s="630"/>
      <c r="AJ5" s="630"/>
      <c r="AK5" s="630"/>
      <c r="AL5" s="630"/>
      <c r="AM5" s="630"/>
      <c r="AN5" s="630"/>
      <c r="AO5" s="630"/>
      <c r="AP5" s="630"/>
      <c r="AQ5" s="630"/>
      <c r="AR5" s="630"/>
      <c r="AS5" s="630"/>
      <c r="AT5" s="630"/>
      <c r="AU5" s="630"/>
      <c r="AV5" s="243"/>
      <c r="AW5" s="413"/>
    </row>
    <row r="6" spans="2:49" ht="24.75" customHeight="1" thickBot="1" x14ac:dyDescent="0.2">
      <c r="B6" s="302" t="s">
        <v>443</v>
      </c>
      <c r="C6" s="134"/>
      <c r="F6" s="134"/>
      <c r="G6" s="134"/>
      <c r="H6" s="134"/>
      <c r="I6" s="134"/>
      <c r="J6" s="134"/>
      <c r="K6" s="134"/>
      <c r="L6" s="134"/>
      <c r="M6" s="134"/>
      <c r="N6" s="134"/>
      <c r="O6" s="134"/>
      <c r="P6" s="134"/>
      <c r="Q6" s="134"/>
      <c r="R6" s="134"/>
      <c r="S6" s="134"/>
      <c r="T6" s="134"/>
      <c r="U6" s="134"/>
      <c r="V6" s="134"/>
      <c r="W6" s="134"/>
      <c r="X6" s="134"/>
      <c r="Y6" s="134"/>
      <c r="Z6" s="84"/>
      <c r="AA6" s="84"/>
      <c r="AB6" s="157"/>
      <c r="AC6" s="158"/>
      <c r="AD6" s="158"/>
      <c r="AE6" s="158"/>
      <c r="AF6" s="158"/>
      <c r="AG6" s="158"/>
      <c r="AH6" s="158"/>
      <c r="AI6" s="158"/>
      <c r="AJ6" s="158"/>
      <c r="AK6" s="158"/>
      <c r="AL6" s="158"/>
      <c r="AM6" s="158"/>
      <c r="AN6" s="158"/>
      <c r="AO6" s="158"/>
      <c r="AP6" s="158"/>
      <c r="AQ6" s="158"/>
      <c r="AR6" s="158"/>
      <c r="AS6" s="158"/>
      <c r="AT6" s="158"/>
      <c r="AU6" s="158"/>
      <c r="AV6" s="158"/>
      <c r="AW6" s="413"/>
    </row>
    <row r="7" spans="2:49" ht="28.15" customHeight="1" thickBot="1" x14ac:dyDescent="0.2">
      <c r="B7" s="537" t="s">
        <v>89</v>
      </c>
      <c r="C7" s="538"/>
      <c r="D7" s="611" t="s">
        <v>209</v>
      </c>
      <c r="E7" s="612"/>
      <c r="F7" s="612"/>
      <c r="G7" s="612"/>
      <c r="H7" s="612"/>
      <c r="I7" s="613"/>
      <c r="J7" s="143"/>
      <c r="K7" s="53"/>
      <c r="L7" s="156"/>
      <c r="M7" s="644" t="s">
        <v>227</v>
      </c>
      <c r="N7" s="645"/>
      <c r="O7" s="645"/>
      <c r="P7" s="645"/>
      <c r="Q7" s="645"/>
      <c r="R7" s="645"/>
      <c r="S7" s="645"/>
      <c r="T7" s="645"/>
      <c r="U7" s="645"/>
      <c r="V7" s="645"/>
      <c r="W7" s="646"/>
      <c r="X7" s="646"/>
      <c r="Y7" s="645"/>
      <c r="Z7" s="645"/>
      <c r="AA7" s="645"/>
      <c r="AB7" s="647"/>
      <c r="AC7" s="158"/>
      <c r="AD7" s="158"/>
      <c r="AE7" s="158"/>
      <c r="AF7" s="93"/>
      <c r="AG7" s="93"/>
      <c r="AH7" s="93"/>
      <c r="AI7" s="93"/>
      <c r="AJ7" s="93"/>
      <c r="AK7" s="93"/>
      <c r="AL7" s="93"/>
      <c r="AM7" s="93"/>
      <c r="AN7" s="93"/>
      <c r="AO7" s="53"/>
      <c r="AP7" s="53"/>
      <c r="AQ7" s="53"/>
      <c r="AR7" s="53"/>
      <c r="AS7"/>
      <c r="AT7"/>
      <c r="AU7"/>
      <c r="AV7"/>
      <c r="AW7" s="413"/>
    </row>
    <row r="8" spans="2:49" ht="28.15" customHeight="1" thickTop="1" thickBot="1" x14ac:dyDescent="0.2">
      <c r="B8" s="43" t="s">
        <v>103</v>
      </c>
      <c r="C8" s="548" t="s">
        <v>111</v>
      </c>
      <c r="D8" s="548"/>
      <c r="E8" s="548"/>
      <c r="F8" s="548"/>
      <c r="G8" s="548"/>
      <c r="H8" s="548"/>
      <c r="I8" s="548"/>
      <c r="J8" s="548"/>
      <c r="K8" s="548"/>
      <c r="L8" s="148"/>
      <c r="M8" s="648"/>
      <c r="N8" s="649"/>
      <c r="O8" s="649"/>
      <c r="P8" s="649"/>
      <c r="Q8" s="649"/>
      <c r="R8" s="649"/>
      <c r="S8" s="649"/>
      <c r="T8" s="649"/>
      <c r="U8" s="649"/>
      <c r="V8" s="649"/>
      <c r="W8" s="649"/>
      <c r="X8" s="649"/>
      <c r="Y8" s="649"/>
      <c r="Z8" s="649"/>
      <c r="AA8" s="649"/>
      <c r="AB8" s="650"/>
      <c r="AC8" s="93"/>
      <c r="AD8" s="93"/>
      <c r="AE8" s="93"/>
      <c r="AF8" s="53"/>
      <c r="AG8" s="49"/>
      <c r="AH8" s="45" t="s">
        <v>29</v>
      </c>
      <c r="AI8" s="531" t="s">
        <v>337</v>
      </c>
      <c r="AJ8" s="531"/>
      <c r="AK8" s="531"/>
      <c r="AL8" s="531"/>
      <c r="AM8" s="531"/>
      <c r="AN8" s="532"/>
      <c r="AO8" s="53"/>
      <c r="AP8" s="53"/>
      <c r="AQ8" s="53"/>
      <c r="AR8" s="53"/>
      <c r="AS8"/>
      <c r="AT8"/>
      <c r="AU8"/>
      <c r="AV8"/>
      <c r="AW8" s="413"/>
    </row>
    <row r="9" spans="2:49" ht="24.75" customHeight="1" thickTop="1" thickBot="1" x14ac:dyDescent="0.2">
      <c r="B9" s="188" t="s">
        <v>257</v>
      </c>
      <c r="F9" s="545" t="s">
        <v>196</v>
      </c>
      <c r="G9" s="546"/>
      <c r="H9" s="546"/>
      <c r="I9" s="547"/>
      <c r="J9" s="148"/>
      <c r="K9" s="148"/>
      <c r="L9" s="148"/>
      <c r="M9" s="148"/>
      <c r="N9" s="148"/>
      <c r="O9" s="148"/>
      <c r="P9" s="148"/>
      <c r="Q9" s="148"/>
      <c r="R9" s="148"/>
      <c r="S9" s="148"/>
      <c r="T9" s="148"/>
      <c r="U9" s="148"/>
      <c r="V9" s="148"/>
      <c r="W9" s="130"/>
      <c r="X9" s="130"/>
      <c r="Y9" s="130"/>
      <c r="Z9" s="93"/>
      <c r="AA9" s="93"/>
      <c r="AB9" s="93"/>
      <c r="AC9" s="93"/>
      <c r="AD9" s="93"/>
      <c r="AE9" s="564" t="s">
        <v>20</v>
      </c>
      <c r="AF9" s="56"/>
      <c r="AH9" s="535"/>
      <c r="AI9" s="536"/>
      <c r="AJ9" s="536"/>
      <c r="AK9" s="536"/>
      <c r="AL9" s="536"/>
      <c r="AM9" s="536"/>
      <c r="AN9" s="52" t="s">
        <v>13</v>
      </c>
      <c r="AO9" s="53"/>
      <c r="AP9" s="53"/>
      <c r="AQ9" s="53"/>
      <c r="AR9" s="53"/>
      <c r="AS9"/>
      <c r="AT9"/>
      <c r="AU9"/>
      <c r="AV9"/>
      <c r="AW9" s="413"/>
    </row>
    <row r="10" spans="2:49" ht="24.75" customHeight="1" thickTop="1" thickBot="1" x14ac:dyDescent="0.2">
      <c r="F10" s="94"/>
      <c r="G10" s="129"/>
      <c r="H10" s="129"/>
      <c r="I10" s="129"/>
      <c r="J10" s="129"/>
      <c r="K10" s="129"/>
      <c r="L10" s="129"/>
      <c r="M10" s="129"/>
      <c r="N10" s="129"/>
      <c r="O10" s="129"/>
      <c r="P10" s="129"/>
      <c r="Q10" s="129"/>
      <c r="R10" s="129"/>
      <c r="S10" s="129"/>
      <c r="T10" s="129"/>
      <c r="U10" s="129"/>
      <c r="V10" s="129"/>
      <c r="W10" s="130"/>
      <c r="X10" s="130"/>
      <c r="Y10" s="130"/>
      <c r="Z10" s="93"/>
      <c r="AA10" s="93"/>
      <c r="AB10" s="93"/>
      <c r="AD10" s="53"/>
      <c r="AE10" s="565"/>
      <c r="AF10" s="56"/>
      <c r="AN10" s="53"/>
      <c r="AO10" s="53"/>
      <c r="AP10" s="53"/>
      <c r="AQ10" s="53"/>
      <c r="AR10" s="53"/>
      <c r="AS10"/>
      <c r="AT10"/>
      <c r="AU10"/>
      <c r="AV10"/>
      <c r="AW10" s="413"/>
    </row>
    <row r="11" spans="2:49" ht="27" customHeight="1" thickTop="1" thickBot="1" x14ac:dyDescent="0.2">
      <c r="C11" s="164" t="s">
        <v>197</v>
      </c>
      <c r="F11" s="45" t="s">
        <v>17</v>
      </c>
      <c r="G11" s="531" t="s">
        <v>331</v>
      </c>
      <c r="H11" s="531"/>
      <c r="I11" s="532"/>
      <c r="J11" s="46"/>
      <c r="K11" s="47"/>
      <c r="L11" s="48"/>
      <c r="M11" s="554" t="s">
        <v>18</v>
      </c>
      <c r="N11" s="48"/>
      <c r="O11" s="49"/>
      <c r="P11" s="45" t="s">
        <v>19</v>
      </c>
      <c r="Q11" s="551" t="s">
        <v>274</v>
      </c>
      <c r="R11" s="551"/>
      <c r="S11" s="551"/>
      <c r="T11" s="552"/>
      <c r="U11" s="190"/>
      <c r="V11" s="64"/>
      <c r="W11" s="53"/>
      <c r="X11" s="53"/>
      <c r="Y11"/>
      <c r="Z11"/>
      <c r="AA11"/>
      <c r="AB11"/>
      <c r="AC11" s="53"/>
      <c r="AD11" s="61"/>
      <c r="AE11" s="565"/>
      <c r="AF11" s="145"/>
      <c r="AG11" s="49"/>
      <c r="AH11" s="45" t="s">
        <v>36</v>
      </c>
      <c r="AI11" s="531" t="s">
        <v>280</v>
      </c>
      <c r="AJ11" s="531"/>
      <c r="AK11" s="531"/>
      <c r="AL11" s="531"/>
      <c r="AM11" s="531"/>
      <c r="AN11" s="532"/>
      <c r="AO11" s="53"/>
      <c r="AP11" s="53"/>
      <c r="AQ11" s="53"/>
      <c r="AR11" s="53"/>
      <c r="AS11"/>
      <c r="AT11"/>
      <c r="AU11"/>
      <c r="AV11"/>
      <c r="AW11" s="413"/>
    </row>
    <row r="12" spans="2:49" ht="24.75" customHeight="1" thickTop="1" thickBot="1" x14ac:dyDescent="0.2">
      <c r="F12" s="549">
        <f>+ROUND(P12,1)+ROUND(P15,1)+ROUND(P18,1)+ROUND(P24,1)+P27-ROUND(F15,1)</f>
        <v>140.5</v>
      </c>
      <c r="G12" s="550"/>
      <c r="H12" s="550"/>
      <c r="I12" s="52" t="s">
        <v>13</v>
      </c>
      <c r="J12" s="53"/>
      <c r="K12" s="54"/>
      <c r="L12" s="53"/>
      <c r="M12" s="555"/>
      <c r="N12" s="55"/>
      <c r="P12" s="535"/>
      <c r="Q12" s="553"/>
      <c r="R12" s="553"/>
      <c r="S12" s="553"/>
      <c r="T12" s="52" t="s">
        <v>13</v>
      </c>
      <c r="U12" s="53"/>
      <c r="V12" s="53"/>
      <c r="W12" s="53"/>
      <c r="X12" s="53"/>
      <c r="Y12"/>
      <c r="Z12"/>
      <c r="AA12"/>
      <c r="AB12"/>
      <c r="AC12" s="56"/>
      <c r="AE12" s="565"/>
      <c r="AG12" s="137"/>
      <c r="AH12" s="535"/>
      <c r="AI12" s="536"/>
      <c r="AJ12" s="536"/>
      <c r="AK12" s="536"/>
      <c r="AL12" s="536"/>
      <c r="AM12" s="536"/>
      <c r="AN12" s="52" t="s">
        <v>13</v>
      </c>
      <c r="AO12" s="53"/>
      <c r="AP12" s="53"/>
      <c r="AQ12" s="53"/>
      <c r="AR12" s="53"/>
      <c r="AS12"/>
      <c r="AT12"/>
      <c r="AU12"/>
      <c r="AV12"/>
      <c r="AW12" s="413"/>
    </row>
    <row r="13" spans="2:49" ht="24.75" customHeight="1" thickTop="1" thickBot="1" x14ac:dyDescent="0.2">
      <c r="J13" s="53"/>
      <c r="K13" s="57"/>
      <c r="L13" s="53"/>
      <c r="M13" s="555"/>
      <c r="N13" s="56"/>
      <c r="U13" s="53"/>
      <c r="V13" s="53"/>
      <c r="W13" s="53"/>
      <c r="X13" s="53"/>
      <c r="Y13"/>
      <c r="Z13"/>
      <c r="AA13"/>
      <c r="AB13"/>
      <c r="AC13" s="56"/>
      <c r="AE13" s="565"/>
      <c r="AG13" s="143"/>
      <c r="AH13" s="140"/>
      <c r="AI13" s="141"/>
      <c r="AJ13" s="141"/>
      <c r="AK13" s="141"/>
      <c r="AL13" s="141"/>
      <c r="AM13" s="142"/>
      <c r="AN13" s="142"/>
      <c r="AQ13" s="41"/>
      <c r="AR13" s="41"/>
      <c r="AS13" s="139"/>
      <c r="AT13" s="139"/>
      <c r="AU13" s="278"/>
      <c r="AV13" s="53"/>
      <c r="AW13" s="413"/>
    </row>
    <row r="14" spans="2:49" ht="27" customHeight="1" thickTop="1" thickBot="1" x14ac:dyDescent="0.2">
      <c r="F14" s="51" t="s">
        <v>427</v>
      </c>
      <c r="G14" s="557" t="s">
        <v>222</v>
      </c>
      <c r="H14" s="557"/>
      <c r="I14" s="558"/>
      <c r="J14" s="59"/>
      <c r="K14" s="60"/>
      <c r="L14" s="53"/>
      <c r="M14" s="555"/>
      <c r="N14" s="56"/>
      <c r="O14" s="48"/>
      <c r="P14" s="45" t="s">
        <v>24</v>
      </c>
      <c r="Q14" s="567" t="s">
        <v>275</v>
      </c>
      <c r="R14" s="567"/>
      <c r="S14" s="567"/>
      <c r="T14" s="568"/>
      <c r="U14" s="190"/>
      <c r="V14" s="64"/>
      <c r="W14" s="53"/>
      <c r="X14" s="53"/>
      <c r="Y14"/>
      <c r="Z14"/>
      <c r="AA14"/>
      <c r="AB14"/>
      <c r="AC14" s="56"/>
      <c r="AE14" s="566"/>
      <c r="AG14" s="144"/>
      <c r="AH14" s="51" t="s">
        <v>176</v>
      </c>
      <c r="AI14" s="606" t="s">
        <v>292</v>
      </c>
      <c r="AJ14" s="606"/>
      <c r="AK14" s="606"/>
      <c r="AL14" s="606"/>
      <c r="AM14" s="606"/>
      <c r="AN14" s="607"/>
      <c r="AO14"/>
      <c r="AS14" s="139"/>
      <c r="AT14" s="139"/>
      <c r="AU14" s="278"/>
      <c r="AV14" s="53"/>
      <c r="AW14" s="413"/>
    </row>
    <row r="15" spans="2:49" ht="24.75" customHeight="1" thickBot="1" x14ac:dyDescent="0.2">
      <c r="F15" s="602"/>
      <c r="G15" s="603"/>
      <c r="H15" s="603"/>
      <c r="I15" s="44" t="s">
        <v>13</v>
      </c>
      <c r="J15" s="53"/>
      <c r="K15" s="56"/>
      <c r="L15" s="53"/>
      <c r="M15" s="555"/>
      <c r="N15" s="56"/>
      <c r="P15" s="535"/>
      <c r="Q15" s="553"/>
      <c r="R15" s="553"/>
      <c r="S15" s="553"/>
      <c r="T15" s="52" t="s">
        <v>13</v>
      </c>
      <c r="U15" s="53"/>
      <c r="V15" s="53"/>
      <c r="W15" s="53"/>
      <c r="X15" s="53"/>
      <c r="Y15"/>
      <c r="Z15"/>
      <c r="AA15"/>
      <c r="AB15"/>
      <c r="AC15" s="56"/>
      <c r="AH15" s="543"/>
      <c r="AI15" s="544"/>
      <c r="AJ15" s="544"/>
      <c r="AK15" s="544"/>
      <c r="AL15" s="544"/>
      <c r="AM15" s="544"/>
      <c r="AN15" s="44" t="s">
        <v>13</v>
      </c>
      <c r="AO15"/>
      <c r="AS15" s="62" t="s">
        <v>30</v>
      </c>
      <c r="AT15" s="63"/>
      <c r="AW15" s="413"/>
    </row>
    <row r="16" spans="2:49" ht="24.75" customHeight="1" thickTop="1" thickBot="1" x14ac:dyDescent="0.2">
      <c r="K16" s="56"/>
      <c r="L16" s="53"/>
      <c r="M16" s="555"/>
      <c r="N16" s="56"/>
      <c r="P16" s="530" t="str">
        <f>+IF(Y18=0,"",IF(Y18-P18=Y18,"エラー！：⑥残さ物量があるのに、④自ら中間処理した量がゼロになっています",""))</f>
        <v/>
      </c>
      <c r="Q16" s="530"/>
      <c r="R16" s="530"/>
      <c r="S16" s="530"/>
      <c r="T16" s="530"/>
      <c r="U16" s="530"/>
      <c r="V16" s="530"/>
      <c r="W16" s="530"/>
      <c r="X16" s="530"/>
      <c r="Y16" s="530"/>
      <c r="Z16" s="530"/>
      <c r="AA16" s="530"/>
      <c r="AB16" s="530"/>
      <c r="AC16" s="56"/>
      <c r="AD16" s="53"/>
      <c r="AE16" s="186"/>
      <c r="AP16" s="50"/>
      <c r="AQ16" s="53"/>
      <c r="AS16" s="528" t="s">
        <v>175</v>
      </c>
      <c r="AT16" s="529"/>
      <c r="AU16" s="95"/>
      <c r="AV16" s="44" t="s">
        <v>13</v>
      </c>
      <c r="AW16" s="413"/>
    </row>
    <row r="17" spans="2:49" ht="27" customHeight="1" thickTop="1" thickBot="1" x14ac:dyDescent="0.2">
      <c r="K17" s="56"/>
      <c r="L17" s="53"/>
      <c r="M17" s="555"/>
      <c r="N17" s="56"/>
      <c r="O17" s="48"/>
      <c r="P17" s="45" t="s">
        <v>27</v>
      </c>
      <c r="Q17" s="531" t="s">
        <v>276</v>
      </c>
      <c r="R17" s="531"/>
      <c r="S17" s="531"/>
      <c r="T17" s="532"/>
      <c r="U17" s="541"/>
      <c r="V17" s="542"/>
      <c r="W17" s="542"/>
      <c r="X17" s="542"/>
      <c r="Y17" s="136" t="s">
        <v>21</v>
      </c>
      <c r="Z17" s="531" t="s">
        <v>279</v>
      </c>
      <c r="AA17" s="531"/>
      <c r="AB17" s="532"/>
      <c r="AC17" s="149"/>
      <c r="AD17" s="144"/>
      <c r="AE17" s="554" t="s">
        <v>28</v>
      </c>
      <c r="AF17" s="48"/>
      <c r="AG17" s="48"/>
      <c r="AH17" s="247" t="s">
        <v>178</v>
      </c>
      <c r="AI17" s="557" t="s">
        <v>281</v>
      </c>
      <c r="AJ17" s="557"/>
      <c r="AK17" s="557"/>
      <c r="AL17" s="558"/>
      <c r="AM17" s="48"/>
      <c r="AN17" s="255"/>
      <c r="AO17" s="610" t="s">
        <v>253</v>
      </c>
      <c r="AP17" s="558"/>
      <c r="AQ17" s="257"/>
      <c r="AS17" s="528" t="s">
        <v>259</v>
      </c>
      <c r="AT17" s="529"/>
      <c r="AU17" s="95"/>
      <c r="AV17" s="44" t="s">
        <v>34</v>
      </c>
      <c r="AW17" s="413"/>
    </row>
    <row r="18" spans="2:49" ht="24.75" customHeight="1" thickBot="1" x14ac:dyDescent="0.2">
      <c r="K18" s="56"/>
      <c r="L18" s="53"/>
      <c r="M18" s="555"/>
      <c r="N18" s="56"/>
      <c r="P18" s="535"/>
      <c r="Q18" s="553"/>
      <c r="R18" s="553"/>
      <c r="S18" s="553"/>
      <c r="T18" s="52" t="s">
        <v>13</v>
      </c>
      <c r="U18"/>
      <c r="V18" s="248"/>
      <c r="W18"/>
      <c r="X18" s="194"/>
      <c r="Y18" s="549">
        <f>+ROUND(AH9,1)+ROUND(AH12,1)+ROUND(AH15,1)+AH18</f>
        <v>0</v>
      </c>
      <c r="Z18" s="550"/>
      <c r="AA18" s="550"/>
      <c r="AB18" s="52" t="s">
        <v>4</v>
      </c>
      <c r="AC18" s="193"/>
      <c r="AD18" s="193"/>
      <c r="AE18" s="555"/>
      <c r="AH18" s="585">
        <f>+ROUND(AO18,1)+ROUND(AO21,1)</f>
        <v>0</v>
      </c>
      <c r="AI18" s="582"/>
      <c r="AJ18" s="582"/>
      <c r="AK18" s="582"/>
      <c r="AL18" s="44" t="s">
        <v>13</v>
      </c>
      <c r="AM18" s="55"/>
      <c r="AO18" s="273">
        <f>+ROUND(AU16,1)+ROUND(AU17,1)+ROUND(AU18,1)</f>
        <v>0</v>
      </c>
      <c r="AP18" s="44" t="s">
        <v>34</v>
      </c>
      <c r="AS18" s="528" t="s">
        <v>177</v>
      </c>
      <c r="AT18" s="529"/>
      <c r="AU18" s="95"/>
      <c r="AV18" s="44" t="s">
        <v>26</v>
      </c>
      <c r="AW18" s="413"/>
    </row>
    <row r="19" spans="2:49" ht="24.75" customHeight="1" thickTop="1" thickBot="1" x14ac:dyDescent="0.2">
      <c r="K19" s="56"/>
      <c r="L19" s="53"/>
      <c r="M19" s="555"/>
      <c r="N19" s="56"/>
      <c r="P19" s="131"/>
      <c r="Q19" s="266"/>
      <c r="R19" s="197"/>
      <c r="S19" s="131"/>
      <c r="T19" s="131"/>
      <c r="U19" s="133"/>
      <c r="V19" s="249"/>
      <c r="W19" s="133"/>
      <c r="X19" s="133"/>
      <c r="Y19" s="132"/>
      <c r="Z19" s="132"/>
      <c r="AA19" s="132"/>
      <c r="AB19" s="132"/>
      <c r="AC19" s="53"/>
      <c r="AD19" s="53"/>
      <c r="AE19" s="555"/>
      <c r="AH19" s="53"/>
      <c r="AI19" s="56"/>
      <c r="AJ19" s="53"/>
      <c r="AK19" s="53"/>
      <c r="AL19" s="53"/>
      <c r="AM19" s="56"/>
      <c r="AS19"/>
      <c r="AT19"/>
      <c r="AU19"/>
      <c r="AV19"/>
      <c r="AW19" s="636" t="s">
        <v>450</v>
      </c>
    </row>
    <row r="20" spans="2:49" ht="27" customHeight="1" thickTop="1" thickBot="1" x14ac:dyDescent="0.2">
      <c r="K20" s="56"/>
      <c r="L20" s="53"/>
      <c r="M20" s="555"/>
      <c r="N20" s="56"/>
      <c r="P20" s="45" t="s">
        <v>48</v>
      </c>
      <c r="Q20" s="531" t="s">
        <v>277</v>
      </c>
      <c r="R20" s="531"/>
      <c r="S20" s="531"/>
      <c r="T20" s="532"/>
      <c r="U20" s="131"/>
      <c r="V20" s="250"/>
      <c r="W20" s="253"/>
      <c r="X20" s="254"/>
      <c r="Y20" s="136" t="s">
        <v>25</v>
      </c>
      <c r="Z20" s="531" t="s">
        <v>278</v>
      </c>
      <c r="AA20" s="531"/>
      <c r="AB20" s="532"/>
      <c r="AC20" s="53"/>
      <c r="AD20" s="53"/>
      <c r="AE20" s="555"/>
      <c r="AG20" s="53"/>
      <c r="AH20" s="53"/>
      <c r="AI20" s="56"/>
      <c r="AJ20" s="53"/>
      <c r="AK20" s="53"/>
      <c r="AL20" s="147"/>
      <c r="AM20" s="56"/>
      <c r="AN20" s="256"/>
      <c r="AO20" s="610" t="s">
        <v>255</v>
      </c>
      <c r="AP20" s="558"/>
      <c r="AQ20" s="191"/>
      <c r="AR20" s="53"/>
      <c r="AS20" s="58"/>
      <c r="AT20" s="58"/>
      <c r="AW20" s="636"/>
    </row>
    <row r="21" spans="2:49" ht="25.15" customHeight="1" thickBot="1" x14ac:dyDescent="0.2">
      <c r="B21" s="604" t="s">
        <v>444</v>
      </c>
      <c r="C21" s="604"/>
      <c r="D21" s="604"/>
      <c r="E21" s="604"/>
      <c r="F21" s="604"/>
      <c r="G21" s="604"/>
      <c r="H21" s="604"/>
      <c r="I21" s="604"/>
      <c r="J21" s="604"/>
      <c r="K21" s="56"/>
      <c r="L21" s="53"/>
      <c r="M21" s="555"/>
      <c r="N21" s="56"/>
      <c r="P21" s="535"/>
      <c r="Q21" s="562"/>
      <c r="R21" s="562"/>
      <c r="S21" s="562"/>
      <c r="T21" s="52" t="s">
        <v>13</v>
      </c>
      <c r="U21" s="131"/>
      <c r="V21" s="131"/>
      <c r="W21" s="131"/>
      <c r="X21" s="131"/>
      <c r="Y21" s="549">
        <f>+P18-Y18</f>
        <v>0</v>
      </c>
      <c r="Z21" s="550"/>
      <c r="AA21" s="550"/>
      <c r="AB21" s="52" t="s">
        <v>4</v>
      </c>
      <c r="AC21" s="133"/>
      <c r="AD21" s="53"/>
      <c r="AE21" s="556"/>
      <c r="AG21" s="53"/>
      <c r="AH21" s="53"/>
      <c r="AI21" s="56"/>
      <c r="AJ21" s="53"/>
      <c r="AK21" s="53"/>
      <c r="AL21" s="53"/>
      <c r="AM21" s="53"/>
      <c r="AN21" s="147"/>
      <c r="AO21" s="95"/>
      <c r="AP21" s="44" t="s">
        <v>38</v>
      </c>
      <c r="AQ21" s="191"/>
      <c r="AR21" s="53"/>
      <c r="AS21"/>
      <c r="AT21"/>
      <c r="AU21"/>
      <c r="AV21"/>
      <c r="AW21" s="413"/>
    </row>
    <row r="22" spans="2:49" ht="25.5" customHeight="1" thickTop="1" thickBot="1" x14ac:dyDescent="0.2">
      <c r="B22" s="605"/>
      <c r="C22" s="605"/>
      <c r="D22" s="605"/>
      <c r="E22" s="605"/>
      <c r="F22" s="605"/>
      <c r="G22" s="605"/>
      <c r="H22" s="605"/>
      <c r="I22" s="605"/>
      <c r="J22" s="605"/>
      <c r="K22" s="56"/>
      <c r="L22" s="53"/>
      <c r="M22" s="555"/>
      <c r="N22" s="56"/>
      <c r="P22" s="559" t="str">
        <f>+IF(P21=0,"",IF(P18&lt;P21,"エラー !：④の内数である⑤の量が④を超えています",""))</f>
        <v/>
      </c>
      <c r="Q22" s="559"/>
      <c r="R22" s="559"/>
      <c r="S22" s="559"/>
      <c r="T22" s="559"/>
      <c r="U22" s="559"/>
      <c r="V22" s="559"/>
      <c r="W22" s="132"/>
      <c r="X22" s="132"/>
      <c r="Y22" s="132"/>
      <c r="Z22" s="132"/>
      <c r="AA22" s="132"/>
      <c r="AB22" s="132"/>
      <c r="AC22" s="53"/>
      <c r="AD22" s="53"/>
      <c r="AE22" s="186"/>
      <c r="AG22" s="53"/>
      <c r="AH22" s="53"/>
      <c r="AI22" s="56"/>
      <c r="AJ22" s="53"/>
      <c r="AK22" s="53"/>
      <c r="AL22" s="53"/>
      <c r="AM22" s="53"/>
      <c r="AN22" s="53"/>
      <c r="AW22" s="413"/>
    </row>
    <row r="23" spans="2:49" ht="27" customHeight="1" thickTop="1" thickBot="1" x14ac:dyDescent="0.2">
      <c r="B23" s="601" t="s">
        <v>199</v>
      </c>
      <c r="C23" s="540"/>
      <c r="D23" s="539" t="s">
        <v>445</v>
      </c>
      <c r="E23" s="539"/>
      <c r="F23" s="539"/>
      <c r="G23" s="540"/>
      <c r="H23" s="601" t="s">
        <v>446</v>
      </c>
      <c r="I23" s="539"/>
      <c r="J23" s="540"/>
      <c r="K23" s="56"/>
      <c r="L23" s="53"/>
      <c r="M23" s="555"/>
      <c r="N23" s="56"/>
      <c r="O23" s="48"/>
      <c r="P23" s="51" t="s">
        <v>88</v>
      </c>
      <c r="Q23" s="557" t="s">
        <v>32</v>
      </c>
      <c r="R23" s="557"/>
      <c r="S23" s="557"/>
      <c r="T23" s="558"/>
      <c r="U23" s="560"/>
      <c r="V23" s="561"/>
      <c r="W23" s="561"/>
      <c r="X23" s="561"/>
      <c r="AC23" s="53"/>
      <c r="AD23" s="53"/>
      <c r="AE23"/>
      <c r="AF23"/>
      <c r="AG23"/>
      <c r="AH23"/>
      <c r="AI23" s="258"/>
      <c r="AJ23"/>
      <c r="AK23" s="53"/>
      <c r="AL23" s="53"/>
      <c r="AM23" s="53"/>
      <c r="AN23" s="151"/>
      <c r="AP23" s="53"/>
      <c r="AR23" s="49"/>
      <c r="AS23" s="136" t="s">
        <v>190</v>
      </c>
      <c r="AT23" s="531" t="s">
        <v>191</v>
      </c>
      <c r="AU23" s="531"/>
      <c r="AV23" s="532"/>
      <c r="AW23" s="413"/>
    </row>
    <row r="24" spans="2:49" ht="27" customHeight="1" thickBot="1" x14ac:dyDescent="0.2">
      <c r="B24" s="614" t="s">
        <v>200</v>
      </c>
      <c r="C24" s="615"/>
      <c r="D24" s="603">
        <v>114</v>
      </c>
      <c r="E24" s="603"/>
      <c r="F24" s="603"/>
      <c r="G24" s="195" t="s">
        <v>198</v>
      </c>
      <c r="H24" s="581">
        <f>+F12</f>
        <v>140.5</v>
      </c>
      <c r="I24" s="582"/>
      <c r="J24" s="195" t="s">
        <v>198</v>
      </c>
      <c r="K24" s="56"/>
      <c r="L24" s="53"/>
      <c r="M24" s="556"/>
      <c r="P24" s="543"/>
      <c r="Q24" s="563"/>
      <c r="R24" s="563"/>
      <c r="S24" s="563"/>
      <c r="T24" s="44" t="s">
        <v>13</v>
      </c>
      <c r="U24"/>
      <c r="V24"/>
      <c r="W24"/>
      <c r="X24"/>
      <c r="AC24" s="53"/>
      <c r="AD24" s="53"/>
      <c r="AE24"/>
      <c r="AF24"/>
      <c r="AG24"/>
      <c r="AH24"/>
      <c r="AI24" s="258"/>
      <c r="AJ24"/>
      <c r="AK24" s="53"/>
      <c r="AL24" s="141"/>
      <c r="AM24" s="53"/>
      <c r="AN24" s="53"/>
      <c r="AQ24" s="56"/>
      <c r="AR24" s="146"/>
      <c r="AS24" s="549">
        <f>+ROUND(AU16,1)+ROUND(AA28,1)</f>
        <v>140.5</v>
      </c>
      <c r="AT24" s="550"/>
      <c r="AU24" s="550"/>
      <c r="AV24" s="52" t="s">
        <v>13</v>
      </c>
      <c r="AW24" s="413"/>
    </row>
    <row r="25" spans="2:49" ht="27" customHeight="1" thickBot="1" x14ac:dyDescent="0.2">
      <c r="B25" s="614" t="s">
        <v>201</v>
      </c>
      <c r="C25" s="615"/>
      <c r="D25" s="603">
        <v>0</v>
      </c>
      <c r="E25" s="603"/>
      <c r="F25" s="603"/>
      <c r="G25" s="195" t="s">
        <v>198</v>
      </c>
      <c r="H25" s="581">
        <f>+P12+AH9</f>
        <v>0</v>
      </c>
      <c r="I25" s="582"/>
      <c r="J25" s="195" t="s">
        <v>198</v>
      </c>
      <c r="K25" s="56"/>
      <c r="L25" s="53"/>
      <c r="P25" s="53"/>
      <c r="Q25" s="53"/>
      <c r="R25" s="53"/>
      <c r="S25" s="53"/>
      <c r="T25" s="53"/>
      <c r="U25" s="53"/>
      <c r="V25" s="53"/>
      <c r="AE25" s="150"/>
      <c r="AH25" s="53"/>
      <c r="AI25" s="56"/>
      <c r="AJ25" s="53"/>
      <c r="AK25" s="53"/>
      <c r="AL25" s="187"/>
      <c r="AM25" s="187"/>
      <c r="AN25" s="187"/>
      <c r="AQ25" s="268"/>
      <c r="AR25" s="128"/>
      <c r="AW25" s="413"/>
    </row>
    <row r="26" spans="2:49" ht="27" customHeight="1" thickTop="1" thickBot="1" x14ac:dyDescent="0.2">
      <c r="B26" s="614" t="s">
        <v>202</v>
      </c>
      <c r="C26" s="615"/>
      <c r="D26" s="603">
        <v>0</v>
      </c>
      <c r="E26" s="603"/>
      <c r="F26" s="603"/>
      <c r="G26" s="195" t="s">
        <v>198</v>
      </c>
      <c r="H26" s="581">
        <f>+P21</f>
        <v>0</v>
      </c>
      <c r="I26" s="582"/>
      <c r="J26" s="195" t="s">
        <v>198</v>
      </c>
      <c r="K26" s="56"/>
      <c r="L26" s="144"/>
      <c r="M26" s="554" t="s">
        <v>35</v>
      </c>
      <c r="N26" s="48"/>
      <c r="O26" s="48"/>
      <c r="P26" s="247" t="s">
        <v>180</v>
      </c>
      <c r="Q26" s="557" t="s">
        <v>181</v>
      </c>
      <c r="R26" s="557"/>
      <c r="S26" s="557"/>
      <c r="T26" s="558"/>
      <c r="U26" s="48"/>
      <c r="V26" s="48"/>
      <c r="W26" s="48"/>
      <c r="X26" s="48"/>
      <c r="Y26" s="48"/>
      <c r="Z26" s="48"/>
      <c r="AA26" s="48"/>
      <c r="AB26" s="48"/>
      <c r="AC26" s="48"/>
      <c r="AD26" s="48"/>
      <c r="AE26" s="48"/>
      <c r="AF26" s="48"/>
      <c r="AG26" s="48"/>
      <c r="AH26" s="48"/>
      <c r="AI26" s="61"/>
      <c r="AJ26" s="48"/>
      <c r="AK26" s="49"/>
      <c r="AL26" s="136" t="s">
        <v>187</v>
      </c>
      <c r="AM26" s="531" t="s">
        <v>282</v>
      </c>
      <c r="AN26" s="531"/>
      <c r="AO26" s="531"/>
      <c r="AP26" s="532"/>
      <c r="AQ26" s="270"/>
      <c r="AR26" s="271"/>
      <c r="AS26" s="136" t="s">
        <v>192</v>
      </c>
      <c r="AT26" s="531" t="s">
        <v>430</v>
      </c>
      <c r="AU26" s="531"/>
      <c r="AV26" s="532"/>
      <c r="AW26" s="413"/>
    </row>
    <row r="27" spans="2:49" ht="27" customHeight="1" thickBot="1" x14ac:dyDescent="0.2">
      <c r="B27" s="614" t="s">
        <v>223</v>
      </c>
      <c r="C27" s="615"/>
      <c r="D27" s="603">
        <v>0</v>
      </c>
      <c r="E27" s="603"/>
      <c r="F27" s="603"/>
      <c r="G27" s="195" t="s">
        <v>198</v>
      </c>
      <c r="H27" s="581">
        <f>+Y21</f>
        <v>0</v>
      </c>
      <c r="I27" s="582"/>
      <c r="J27" s="195" t="s">
        <v>198</v>
      </c>
      <c r="M27" s="555"/>
      <c r="P27" s="585">
        <f>+R30+ROUND(R33,1)</f>
        <v>140.5</v>
      </c>
      <c r="Q27" s="586"/>
      <c r="R27" s="586"/>
      <c r="S27" s="586"/>
      <c r="T27" s="44" t="s">
        <v>38</v>
      </c>
      <c r="U27" s="64"/>
      <c r="V27" s="64"/>
      <c r="Y27" s="62" t="s">
        <v>39</v>
      </c>
      <c r="Z27" s="65"/>
      <c r="AH27" s="53"/>
      <c r="AI27" s="53"/>
      <c r="AJ27" s="53"/>
      <c r="AK27" s="53"/>
      <c r="AL27" s="549">
        <f>+AH18+P27</f>
        <v>140.5</v>
      </c>
      <c r="AM27" s="550"/>
      <c r="AN27" s="550"/>
      <c r="AO27" s="550"/>
      <c r="AP27" s="52" t="s">
        <v>13</v>
      </c>
      <c r="AQ27" s="268"/>
      <c r="AR27" s="128"/>
      <c r="AS27" s="535"/>
      <c r="AT27" s="536"/>
      <c r="AU27" s="536"/>
      <c r="AV27" s="52" t="s">
        <v>13</v>
      </c>
      <c r="AW27" s="413"/>
    </row>
    <row r="28" spans="2:49" ht="27" customHeight="1" thickTop="1" thickBot="1" x14ac:dyDescent="0.2">
      <c r="B28" s="631" t="s">
        <v>332</v>
      </c>
      <c r="C28" s="632"/>
      <c r="D28" s="603">
        <v>0</v>
      </c>
      <c r="E28" s="603"/>
      <c r="F28" s="603"/>
      <c r="G28" s="195" t="s">
        <v>198</v>
      </c>
      <c r="H28" s="581">
        <f>+P15+AH12</f>
        <v>0</v>
      </c>
      <c r="I28" s="582"/>
      <c r="J28" s="195" t="s">
        <v>198</v>
      </c>
      <c r="M28" s="555"/>
      <c r="P28" s="56"/>
      <c r="U28" s="53"/>
      <c r="V28" s="53"/>
      <c r="Y28" s="587" t="s">
        <v>175</v>
      </c>
      <c r="Z28" s="588"/>
      <c r="AA28" s="543">
        <v>140.5</v>
      </c>
      <c r="AB28" s="544"/>
      <c r="AC28" s="544"/>
      <c r="AD28" s="544"/>
      <c r="AE28" s="544"/>
      <c r="AF28" s="44" t="s">
        <v>13</v>
      </c>
      <c r="AH28" s="53"/>
      <c r="AI28" s="53"/>
      <c r="AN28" s="267"/>
      <c r="AQ28" s="268"/>
      <c r="AR28" s="128"/>
      <c r="AS28" s="410" t="str">
        <f>+IF(AS27=0,"",IF(AL27&lt;(AS24+AS27+AS31),"エラー !：⑩の内数である（⑫+⑬＋⑭）の量が⑩を超えています",""))</f>
        <v/>
      </c>
      <c r="AT28" s="408"/>
      <c r="AU28" s="408"/>
      <c r="AV28" s="408"/>
      <c r="AW28" s="413"/>
    </row>
    <row r="29" spans="2:49" ht="27" customHeight="1" thickTop="1" thickBot="1" x14ac:dyDescent="0.2">
      <c r="B29" s="614" t="s">
        <v>224</v>
      </c>
      <c r="C29" s="615"/>
      <c r="D29" s="603">
        <v>0</v>
      </c>
      <c r="E29" s="603"/>
      <c r="F29" s="603"/>
      <c r="G29" s="195" t="s">
        <v>198</v>
      </c>
      <c r="H29" s="581">
        <f>+AL27</f>
        <v>140.5</v>
      </c>
      <c r="I29" s="582"/>
      <c r="J29" s="195" t="s">
        <v>198</v>
      </c>
      <c r="M29" s="555"/>
      <c r="P29" s="56"/>
      <c r="Q29" s="144"/>
      <c r="R29" s="51" t="s">
        <v>183</v>
      </c>
      <c r="S29" s="557" t="s">
        <v>33</v>
      </c>
      <c r="T29" s="571"/>
      <c r="U29" s="571"/>
      <c r="V29" s="572"/>
      <c r="W29" s="48"/>
      <c r="X29" s="66"/>
      <c r="Y29" s="587" t="s">
        <v>258</v>
      </c>
      <c r="Z29" s="588"/>
      <c r="AA29" s="543"/>
      <c r="AB29" s="544"/>
      <c r="AC29" s="544"/>
      <c r="AD29" s="544"/>
      <c r="AE29" s="544"/>
      <c r="AF29" s="44" t="s">
        <v>13</v>
      </c>
      <c r="AH29" s="53"/>
      <c r="AI29" s="53"/>
      <c r="AJ29" s="53"/>
      <c r="AK29" s="53"/>
      <c r="AL29" s="136" t="s">
        <v>188</v>
      </c>
      <c r="AM29" s="531" t="s">
        <v>189</v>
      </c>
      <c r="AN29" s="531"/>
      <c r="AO29" s="531"/>
      <c r="AP29" s="532"/>
      <c r="AQ29" s="269"/>
      <c r="AR29" s="272"/>
      <c r="AS29" s="579" t="s">
        <v>193</v>
      </c>
      <c r="AT29" s="575" t="s">
        <v>431</v>
      </c>
      <c r="AU29" s="575"/>
      <c r="AV29" s="576"/>
      <c r="AW29" s="413"/>
    </row>
    <row r="30" spans="2:49" ht="27" customHeight="1" thickBot="1" x14ac:dyDescent="0.2">
      <c r="B30" s="614" t="s">
        <v>225</v>
      </c>
      <c r="C30" s="615"/>
      <c r="D30" s="603">
        <v>0</v>
      </c>
      <c r="E30" s="603"/>
      <c r="F30" s="603"/>
      <c r="G30" s="195" t="s">
        <v>198</v>
      </c>
      <c r="H30" s="581">
        <f>+AL30</f>
        <v>0</v>
      </c>
      <c r="I30" s="582"/>
      <c r="J30" s="195" t="s">
        <v>198</v>
      </c>
      <c r="M30" s="555"/>
      <c r="P30" s="56"/>
      <c r="R30" s="585">
        <f>+ROUND(AA28,1)+ROUND(AA29,1)+ROUND(AA30,1)</f>
        <v>140.5</v>
      </c>
      <c r="S30" s="586"/>
      <c r="T30" s="586"/>
      <c r="U30" s="586"/>
      <c r="V30" s="44" t="s">
        <v>16</v>
      </c>
      <c r="Y30" s="587" t="s">
        <v>186</v>
      </c>
      <c r="Z30" s="588"/>
      <c r="AA30" s="543"/>
      <c r="AB30" s="544"/>
      <c r="AC30" s="544"/>
      <c r="AD30" s="544"/>
      <c r="AE30" s="544"/>
      <c r="AF30" s="44" t="s">
        <v>13</v>
      </c>
      <c r="AL30" s="535"/>
      <c r="AM30" s="536"/>
      <c r="AN30" s="536"/>
      <c r="AO30" s="536"/>
      <c r="AP30" s="52" t="s">
        <v>13</v>
      </c>
      <c r="AS30" s="580"/>
      <c r="AT30" s="577"/>
      <c r="AU30" s="577"/>
      <c r="AV30" s="578"/>
      <c r="AW30" s="413"/>
    </row>
    <row r="31" spans="2:49" ht="27" customHeight="1" thickTop="1" thickBot="1" x14ac:dyDescent="0.2">
      <c r="B31" s="614" t="s">
        <v>226</v>
      </c>
      <c r="C31" s="615"/>
      <c r="D31" s="603">
        <v>0</v>
      </c>
      <c r="E31" s="603"/>
      <c r="F31" s="603"/>
      <c r="G31" s="195" t="s">
        <v>198</v>
      </c>
      <c r="H31" s="581">
        <f>+AS24</f>
        <v>140.5</v>
      </c>
      <c r="I31" s="582"/>
      <c r="J31" s="195" t="s">
        <v>198</v>
      </c>
      <c r="M31" s="555"/>
      <c r="P31" s="56"/>
      <c r="Y31"/>
      <c r="Z31"/>
      <c r="AA31" s="67" t="s">
        <v>90</v>
      </c>
      <c r="AK31" s="128"/>
      <c r="AL31" s="530" t="str">
        <f>+IF(AL30=0,"",IF(AL27&lt;AL30,"エラー !：⑩の内数である⑪の量が⑩を超えています",""))</f>
        <v/>
      </c>
      <c r="AM31" s="530"/>
      <c r="AN31" s="530"/>
      <c r="AO31" s="530"/>
      <c r="AP31" s="530"/>
      <c r="AQ31" s="530"/>
      <c r="AR31" s="41"/>
      <c r="AS31" s="573"/>
      <c r="AT31" s="574"/>
      <c r="AU31" s="574"/>
      <c r="AV31" s="163" t="s">
        <v>13</v>
      </c>
      <c r="AW31" s="413"/>
    </row>
    <row r="32" spans="2:49" ht="27" customHeight="1" thickTop="1" thickBot="1" x14ac:dyDescent="0.2">
      <c r="B32" s="614" t="s">
        <v>428</v>
      </c>
      <c r="C32" s="615"/>
      <c r="D32" s="603">
        <v>0</v>
      </c>
      <c r="E32" s="603"/>
      <c r="F32" s="603"/>
      <c r="G32" s="195" t="s">
        <v>198</v>
      </c>
      <c r="H32" s="581">
        <f>+AS27</f>
        <v>0</v>
      </c>
      <c r="I32" s="582"/>
      <c r="J32" s="195" t="s">
        <v>198</v>
      </c>
      <c r="M32" s="555"/>
      <c r="P32" s="56"/>
      <c r="Q32" s="144"/>
      <c r="R32" s="51" t="s">
        <v>185</v>
      </c>
      <c r="S32" s="557" t="s">
        <v>37</v>
      </c>
      <c r="T32" s="571"/>
      <c r="U32" s="571"/>
      <c r="V32" s="572"/>
      <c r="W32" s="53"/>
      <c r="X32" s="53"/>
      <c r="Y32"/>
      <c r="Z32"/>
      <c r="AA32" s="621" t="s">
        <v>330</v>
      </c>
      <c r="AB32" s="622"/>
      <c r="AC32" s="622"/>
      <c r="AD32" s="622"/>
      <c r="AE32" s="622"/>
      <c r="AF32" s="622" t="s">
        <v>194</v>
      </c>
      <c r="AG32" s="622"/>
      <c r="AH32" s="622"/>
      <c r="AI32" s="622"/>
      <c r="AJ32" s="622"/>
      <c r="AK32" s="622"/>
      <c r="AL32" s="622" t="s">
        <v>195</v>
      </c>
      <c r="AM32" s="622"/>
      <c r="AN32" s="622"/>
      <c r="AO32" s="627"/>
      <c r="AP32" s="189"/>
      <c r="AS32" s="411" t="str">
        <f>+IF(AS31=0,"",IF(AL27&lt;(AS24+AS27+AS31),"エラー !：⑩の内数である（⑫+⑬＋⑭）の量が⑩を超えています",""))</f>
        <v/>
      </c>
      <c r="AT32" s="409"/>
      <c r="AU32" s="409"/>
      <c r="AV32" s="409"/>
      <c r="AW32" s="413"/>
    </row>
    <row r="33" spans="2:62" ht="27" customHeight="1" thickBot="1" x14ac:dyDescent="0.2">
      <c r="B33" s="618" t="s">
        <v>429</v>
      </c>
      <c r="C33" s="619"/>
      <c r="D33" s="569">
        <v>0</v>
      </c>
      <c r="E33" s="570"/>
      <c r="F33" s="570"/>
      <c r="G33" s="196" t="s">
        <v>198</v>
      </c>
      <c r="H33" s="583">
        <f>+AS31</f>
        <v>0</v>
      </c>
      <c r="I33" s="584"/>
      <c r="J33" s="196" t="s">
        <v>198</v>
      </c>
      <c r="M33" s="556"/>
      <c r="R33" s="543"/>
      <c r="S33" s="544"/>
      <c r="T33" s="544"/>
      <c r="U33" s="544"/>
      <c r="V33" s="44" t="s">
        <v>38</v>
      </c>
      <c r="W33" s="53"/>
      <c r="X33" s="53"/>
      <c r="Y33"/>
      <c r="Z33"/>
      <c r="AA33" s="623"/>
      <c r="AB33" s="624"/>
      <c r="AC33" s="624"/>
      <c r="AD33" s="624"/>
      <c r="AE33" s="624"/>
      <c r="AF33" s="624"/>
      <c r="AG33" s="624"/>
      <c r="AH33" s="624"/>
      <c r="AI33" s="624"/>
      <c r="AJ33" s="624"/>
      <c r="AK33" s="624"/>
      <c r="AL33" s="624"/>
      <c r="AM33" s="624"/>
      <c r="AN33" s="624"/>
      <c r="AO33" s="628"/>
      <c r="AP33" s="189"/>
      <c r="AW33" s="413"/>
    </row>
    <row r="34" spans="2:62" ht="24" customHeight="1" x14ac:dyDescent="0.15">
      <c r="C34" s="259" t="str">
        <f>+IF(D30=0,"",IF(D29&lt;D30,"エラー !：上の表は、⑩の内数である⑪の量が⑩を超えています",""))</f>
        <v/>
      </c>
      <c r="AA34" s="625"/>
      <c r="AB34" s="626"/>
      <c r="AC34" s="626"/>
      <c r="AD34" s="626"/>
      <c r="AE34" s="626"/>
      <c r="AF34" s="626"/>
      <c r="AG34" s="626"/>
      <c r="AH34" s="626"/>
      <c r="AI34" s="626"/>
      <c r="AJ34" s="626"/>
      <c r="AK34" s="626"/>
      <c r="AL34" s="626"/>
      <c r="AM34" s="626"/>
      <c r="AN34" s="626"/>
      <c r="AO34" s="629"/>
      <c r="AP34" s="189"/>
      <c r="AW34" s="413"/>
    </row>
    <row r="35" spans="2:62" ht="15" customHeight="1" x14ac:dyDescent="0.15">
      <c r="C35" s="260" t="str">
        <f>+IF(D31=0,"",IF(D29&lt;D31,"エラー !：上の表は、⑩の内数である⑫の量が⑩を超えています",""))</f>
        <v/>
      </c>
      <c r="AF35" s="64"/>
      <c r="AG35" s="64"/>
      <c r="AH35" s="64"/>
      <c r="AI35" s="64"/>
      <c r="AJ35" s="64"/>
      <c r="AK35" s="64"/>
      <c r="AL35" s="53"/>
      <c r="AM35" s="53"/>
      <c r="AN35" s="53"/>
      <c r="AO35" s="53"/>
      <c r="AP35" s="53"/>
      <c r="AQ35" s="53"/>
      <c r="AR35" s="53"/>
    </row>
    <row r="36" spans="2:62" ht="15" customHeight="1" x14ac:dyDescent="0.15">
      <c r="C36" s="260" t="str">
        <f>+IF(D32=0,"",IF(D29&lt;D32,"エラー !：上の表は、⑩の内数である⑬の量が⑩を超えています",""))</f>
        <v/>
      </c>
      <c r="AF36" s="64"/>
      <c r="AG36" s="64"/>
      <c r="AH36" s="64"/>
      <c r="AI36" s="64"/>
      <c r="AJ36" s="64"/>
      <c r="AK36" s="64"/>
      <c r="AL36" s="64"/>
      <c r="AM36" s="152"/>
      <c r="AN36" s="152"/>
      <c r="AO36" s="128"/>
      <c r="AP36" s="53"/>
      <c r="AQ36" s="53"/>
      <c r="AR36" s="53"/>
      <c r="AS36" s="53"/>
      <c r="AT36" s="53"/>
      <c r="AU36" s="53"/>
      <c r="AV36" s="53"/>
      <c r="AW36" s="68"/>
      <c r="AY36" s="53"/>
      <c r="AZ36" s="53"/>
      <c r="BA36" s="53"/>
      <c r="BB36" s="53"/>
      <c r="BC36" s="53"/>
      <c r="BD36" s="53"/>
    </row>
    <row r="37" spans="2:62" ht="15" customHeight="1" x14ac:dyDescent="0.15">
      <c r="C37" s="260" t="str">
        <f>+IF(D33=0,"",IF(D29&lt;D33,"エラー !：上の表は、⑩の内数である⑭の量が⑩を超えています",""))</f>
        <v/>
      </c>
      <c r="J37" s="68"/>
      <c r="K37" s="68"/>
      <c r="R37" s="68"/>
      <c r="S37" s="68"/>
      <c r="T37" s="68"/>
      <c r="AF37" s="53"/>
      <c r="AG37" s="53"/>
      <c r="AH37" s="53"/>
      <c r="AI37" s="53"/>
      <c r="AJ37" s="53"/>
      <c r="AK37" s="53"/>
      <c r="AL37" s="64"/>
      <c r="AM37" s="128"/>
      <c r="AN37" s="128"/>
      <c r="AO37" s="128"/>
      <c r="AP37" s="53"/>
      <c r="AQ37" s="53"/>
      <c r="AR37" s="53"/>
      <c r="AS37" s="53"/>
      <c r="AT37" s="53"/>
      <c r="AU37" s="64"/>
      <c r="AV37" s="64"/>
      <c r="AW37" s="68"/>
      <c r="AY37" s="53"/>
      <c r="AZ37" s="53"/>
      <c r="BA37" s="53"/>
      <c r="BB37" s="53"/>
      <c r="BC37" s="53"/>
      <c r="BD37" s="53"/>
    </row>
    <row r="38" spans="2:62" ht="13.5" x14ac:dyDescent="0.15">
      <c r="H38" s="279"/>
      <c r="J38" s="68"/>
      <c r="K38" s="68"/>
      <c r="R38" s="68"/>
      <c r="S38" s="68"/>
      <c r="T38" s="68"/>
      <c r="AF38" s="53"/>
      <c r="AG38" s="53"/>
      <c r="AH38" s="53"/>
      <c r="AI38" s="53"/>
      <c r="AJ38" s="53"/>
      <c r="AK38" s="53"/>
      <c r="AL38" s="64"/>
      <c r="AM38" s="128"/>
      <c r="AN38" s="128"/>
      <c r="AO38" s="128"/>
      <c r="AP38" s="53"/>
      <c r="AQ38" s="53"/>
      <c r="AR38" s="53"/>
      <c r="AS38" s="128"/>
      <c r="AT38" s="152"/>
      <c r="AU38" s="64"/>
      <c r="AV38" s="64"/>
      <c r="AW38" s="68"/>
      <c r="AY38" s="53"/>
      <c r="AZ38" s="53"/>
      <c r="BA38" s="53"/>
      <c r="BB38" s="53"/>
      <c r="BC38" s="53"/>
      <c r="BD38" s="53"/>
    </row>
    <row r="39" spans="2:62" ht="13.5" x14ac:dyDescent="0.15">
      <c r="H39" s="279"/>
      <c r="J39" s="68"/>
      <c r="K39" s="68"/>
      <c r="R39" s="68"/>
      <c r="S39" s="68"/>
      <c r="T39" s="68"/>
      <c r="AF39" s="53"/>
      <c r="AG39" s="53"/>
      <c r="AH39" s="53"/>
      <c r="AI39" s="53"/>
      <c r="AJ39" s="53"/>
      <c r="AK39" s="53"/>
      <c r="AL39" s="64"/>
      <c r="AM39" s="128"/>
      <c r="AN39" s="128"/>
      <c r="AO39" s="128"/>
      <c r="AP39" s="53"/>
      <c r="AQ39" s="53"/>
      <c r="AR39" s="53"/>
      <c r="AS39" s="128"/>
      <c r="AT39" s="64"/>
      <c r="AU39" s="64"/>
      <c r="AV39" s="64"/>
      <c r="AW39" s="68"/>
      <c r="AY39" s="53"/>
      <c r="AZ39" s="53"/>
      <c r="BA39" s="53"/>
      <c r="BB39" s="53"/>
      <c r="BC39" s="53"/>
      <c r="BD39" s="53"/>
    </row>
    <row r="40" spans="2:62" ht="13.5" x14ac:dyDescent="0.15">
      <c r="H40" s="279"/>
      <c r="J40" s="68"/>
      <c r="K40" s="68"/>
      <c r="R40" s="68"/>
      <c r="S40" s="68"/>
      <c r="T40" s="68"/>
      <c r="AF40" s="53"/>
      <c r="AG40" s="53"/>
      <c r="AH40" s="53"/>
      <c r="AI40" s="53"/>
      <c r="AJ40" s="53"/>
      <c r="AK40" s="53"/>
      <c r="AL40" s="64"/>
      <c r="AM40" s="128"/>
      <c r="AN40" s="128"/>
      <c r="AO40" s="128"/>
      <c r="AP40" s="53"/>
      <c r="AQ40" s="53"/>
      <c r="AR40" s="53"/>
      <c r="AS40" s="128"/>
      <c r="AT40" s="64"/>
      <c r="AU40" s="64"/>
      <c r="AV40" s="64"/>
      <c r="AW40" s="68"/>
      <c r="AY40" s="53"/>
      <c r="AZ40" s="53"/>
      <c r="BA40" s="53"/>
      <c r="BB40" s="53"/>
      <c r="BC40" s="53"/>
      <c r="BD40" s="53"/>
    </row>
    <row r="41" spans="2:62" ht="13.5" x14ac:dyDescent="0.15">
      <c r="H41" s="279"/>
      <c r="J41" s="68"/>
      <c r="K41" s="68"/>
      <c r="R41" s="68"/>
      <c r="S41" s="68"/>
      <c r="T41" s="68"/>
      <c r="AF41" s="53"/>
      <c r="AG41" s="53"/>
      <c r="AH41" s="53"/>
      <c r="AI41" s="53"/>
      <c r="AJ41" s="53"/>
      <c r="AK41" s="53"/>
      <c r="AL41" s="53"/>
      <c r="AM41" s="53"/>
      <c r="AN41" s="53"/>
      <c r="AO41" s="53"/>
      <c r="AP41" s="53"/>
      <c r="AQ41" s="53"/>
      <c r="AR41" s="53"/>
      <c r="AS41" s="128"/>
      <c r="AT41" s="64"/>
      <c r="AU41" s="64"/>
      <c r="AV41" s="64"/>
      <c r="AW41" s="68"/>
      <c r="AY41" s="53"/>
      <c r="AZ41" s="53"/>
      <c r="BA41" s="53"/>
      <c r="BB41" s="53"/>
      <c r="BC41" s="53"/>
      <c r="BD41" s="53"/>
    </row>
    <row r="42" spans="2:62" ht="13.5" x14ac:dyDescent="0.15">
      <c r="H42" s="279"/>
      <c r="I42" s="68"/>
      <c r="J42" s="68"/>
      <c r="K42" s="68"/>
      <c r="R42" s="68"/>
      <c r="S42" s="68"/>
      <c r="T42" s="68"/>
      <c r="AQ42" s="53"/>
      <c r="AR42" s="53"/>
      <c r="AS42" s="128"/>
      <c r="AT42" s="64"/>
      <c r="AY42" s="53"/>
      <c r="AZ42" s="53"/>
      <c r="BA42" s="53"/>
      <c r="BB42" s="53"/>
      <c r="BC42" s="53"/>
      <c r="BD42" s="53"/>
    </row>
    <row r="43" spans="2:62" x14ac:dyDescent="0.15">
      <c r="H43" s="279"/>
      <c r="I43" s="68"/>
      <c r="J43" s="68"/>
      <c r="K43" s="68"/>
      <c r="R43" s="68"/>
      <c r="S43" s="68"/>
      <c r="T43" s="68"/>
      <c r="AW43" s="68"/>
      <c r="AY43" s="53"/>
      <c r="AZ43" s="53"/>
      <c r="BA43" s="53"/>
      <c r="BB43" s="53"/>
      <c r="BC43" s="53"/>
      <c r="BD43" s="53"/>
    </row>
    <row r="44" spans="2:62" x14ac:dyDescent="0.15">
      <c r="H44" s="279"/>
      <c r="I44" s="68"/>
      <c r="J44" s="68"/>
      <c r="K44" s="68"/>
      <c r="R44" s="68"/>
      <c r="S44" s="68"/>
      <c r="T44" s="68"/>
      <c r="AW44" s="68"/>
    </row>
    <row r="45" spans="2:62" x14ac:dyDescent="0.15">
      <c r="H45" s="279"/>
      <c r="I45" s="68"/>
      <c r="J45" s="68"/>
      <c r="K45" s="68"/>
      <c r="R45" s="68"/>
      <c r="S45" s="68"/>
      <c r="T45" s="68"/>
    </row>
    <row r="46" spans="2:62" x14ac:dyDescent="0.15">
      <c r="H46" s="279"/>
      <c r="I46" s="68"/>
      <c r="J46" s="68"/>
      <c r="K46" s="68"/>
      <c r="R46" s="68"/>
      <c r="S46" s="68"/>
      <c r="T46" s="68"/>
    </row>
    <row r="47" spans="2:62" ht="13.5" x14ac:dyDescent="0.15">
      <c r="H47" s="279"/>
      <c r="I47" s="68"/>
      <c r="J47" s="68"/>
      <c r="K47" s="68"/>
      <c r="R47" s="68"/>
      <c r="S47" s="68"/>
      <c r="T47" s="68"/>
      <c r="BH47" s="69"/>
      <c r="BI47" s="69"/>
      <c r="BJ47" s="67"/>
    </row>
    <row r="48" spans="2:62" x14ac:dyDescent="0.15">
      <c r="I48" s="68"/>
      <c r="J48" s="68"/>
      <c r="K48" s="68"/>
      <c r="R48" s="68"/>
      <c r="S48" s="68"/>
      <c r="T48" s="68"/>
      <c r="BH48" s="67"/>
    </row>
    <row r="49" spans="7:62" x14ac:dyDescent="0.15">
      <c r="G49" s="68"/>
      <c r="H49" s="68"/>
      <c r="I49" s="68"/>
      <c r="J49" s="68"/>
      <c r="K49" s="68"/>
      <c r="R49" s="68"/>
      <c r="S49" s="68"/>
      <c r="T49" s="68"/>
      <c r="BE49" s="67"/>
      <c r="BF49" s="67"/>
      <c r="BG49" s="67"/>
      <c r="BH49" s="67"/>
    </row>
    <row r="50" spans="7:62" x14ac:dyDescent="0.15">
      <c r="G50" s="68"/>
      <c r="H50" s="68"/>
      <c r="I50" s="68"/>
      <c r="J50" s="68"/>
      <c r="K50" s="68"/>
      <c r="R50" s="68"/>
      <c r="S50" s="68"/>
      <c r="T50" s="68"/>
      <c r="BE50" s="67"/>
      <c r="BF50" s="67"/>
      <c r="BG50" s="67"/>
      <c r="BH50" s="67"/>
    </row>
    <row r="51" spans="7:62" x14ac:dyDescent="0.15">
      <c r="G51" s="68"/>
      <c r="H51" s="68"/>
      <c r="I51" s="68"/>
      <c r="J51" s="68"/>
      <c r="K51" s="68"/>
      <c r="R51" s="68"/>
      <c r="S51" s="68"/>
      <c r="T51" s="68"/>
      <c r="BE51" s="67"/>
      <c r="BF51" s="67"/>
      <c r="BG51" s="67"/>
      <c r="BH51" s="67"/>
    </row>
    <row r="52" spans="7:62" x14ac:dyDescent="0.15">
      <c r="G52" s="68"/>
      <c r="H52" s="68"/>
      <c r="I52" s="68"/>
      <c r="J52" s="68"/>
      <c r="K52" s="68"/>
      <c r="R52" s="68"/>
      <c r="S52" s="68"/>
      <c r="T52" s="68"/>
      <c r="BE52" s="67"/>
      <c r="BF52" s="67"/>
      <c r="BG52" s="67"/>
      <c r="BH52" s="67"/>
    </row>
    <row r="53" spans="7:62" x14ac:dyDescent="0.15">
      <c r="G53" s="68"/>
      <c r="H53" s="68"/>
      <c r="I53" s="68"/>
      <c r="J53" s="68"/>
      <c r="K53" s="68"/>
      <c r="R53" s="68"/>
      <c r="S53" s="68"/>
      <c r="T53" s="68"/>
      <c r="BE53" s="67"/>
      <c r="BG53" s="67"/>
      <c r="BH53" s="67"/>
      <c r="BI53" s="67"/>
      <c r="BJ53" s="67"/>
    </row>
    <row r="54" spans="7:62" x14ac:dyDescent="0.15">
      <c r="G54" s="68"/>
      <c r="H54" s="68"/>
      <c r="I54" s="68"/>
      <c r="J54" s="68"/>
      <c r="K54" s="68"/>
      <c r="R54" s="68"/>
      <c r="S54" s="68"/>
      <c r="T54" s="68"/>
      <c r="BD54" s="67"/>
      <c r="BE54" s="70"/>
      <c r="BG54" s="67"/>
      <c r="BH54" s="67"/>
      <c r="BI54" s="67"/>
      <c r="BJ54" s="67"/>
    </row>
    <row r="55" spans="7:62" x14ac:dyDescent="0.15">
      <c r="G55" s="68"/>
      <c r="H55" s="68"/>
      <c r="I55" s="68"/>
      <c r="J55" s="68"/>
      <c r="K55" s="68"/>
      <c r="R55" s="68"/>
      <c r="S55" s="68"/>
      <c r="T55" s="68"/>
      <c r="BD55" s="67"/>
      <c r="BE55" s="70"/>
      <c r="BG55" s="67"/>
      <c r="BH55" s="67"/>
      <c r="BI55" s="67"/>
      <c r="BJ55" s="67"/>
    </row>
    <row r="56" spans="7:62" x14ac:dyDescent="0.15">
      <c r="G56" s="68"/>
      <c r="H56" s="68"/>
      <c r="I56" s="68"/>
      <c r="J56" s="68"/>
      <c r="K56" s="68"/>
      <c r="R56" s="68"/>
      <c r="S56" s="68"/>
      <c r="T56" s="68"/>
      <c r="BD56" s="67"/>
      <c r="BE56" s="70"/>
      <c r="BG56" s="67"/>
      <c r="BH56" s="67"/>
      <c r="BI56" s="67"/>
      <c r="BJ56" s="67"/>
    </row>
    <row r="57" spans="7:62" x14ac:dyDescent="0.15">
      <c r="G57" s="68"/>
      <c r="H57" s="68"/>
      <c r="I57" s="68"/>
      <c r="BD57" s="67"/>
      <c r="BE57" s="70"/>
      <c r="BG57" s="67"/>
      <c r="BH57" s="67"/>
      <c r="BI57" s="67"/>
      <c r="BJ57" s="67"/>
    </row>
    <row r="58" spans="7:62" ht="12.75" x14ac:dyDescent="0.15">
      <c r="G58" s="68"/>
      <c r="H58" s="68"/>
      <c r="I58" s="68"/>
      <c r="L58" s="68"/>
      <c r="M58" s="71"/>
      <c r="N58" s="68"/>
      <c r="O58" s="68"/>
      <c r="BD58" s="67"/>
      <c r="BE58" s="70"/>
      <c r="BG58" s="67"/>
      <c r="BH58" s="67"/>
      <c r="BI58" s="67"/>
      <c r="BJ58" s="67"/>
    </row>
    <row r="59" spans="7:62" x14ac:dyDescent="0.15">
      <c r="G59" s="68"/>
      <c r="H59" s="68"/>
      <c r="I59" s="68"/>
      <c r="BD59" s="67"/>
      <c r="BE59" s="70"/>
      <c r="BG59" s="67"/>
      <c r="BH59" s="67"/>
      <c r="BI59" s="67"/>
      <c r="BJ59" s="67"/>
    </row>
    <row r="60" spans="7:62" x14ac:dyDescent="0.15">
      <c r="G60" s="68"/>
      <c r="H60" s="68"/>
      <c r="I60" s="68"/>
      <c r="BD60" s="67"/>
      <c r="BE60" s="70"/>
      <c r="BG60" s="67"/>
      <c r="BH60" s="67"/>
      <c r="BI60" s="67"/>
      <c r="BJ60" s="67"/>
    </row>
    <row r="61" spans="7:62" x14ac:dyDescent="0.15">
      <c r="G61" s="68"/>
      <c r="H61" s="68"/>
      <c r="I61" s="68"/>
      <c r="BD61" s="67"/>
      <c r="BE61" s="70"/>
      <c r="BG61" s="67"/>
      <c r="BH61" s="67"/>
      <c r="BI61" s="67"/>
      <c r="BJ61" s="67"/>
    </row>
    <row r="62" spans="7:62" x14ac:dyDescent="0.15">
      <c r="BD62" s="67"/>
      <c r="BE62" s="70"/>
      <c r="BG62" s="67"/>
      <c r="BH62" s="67"/>
      <c r="BI62" s="67"/>
      <c r="BJ62" s="67"/>
    </row>
    <row r="63" spans="7:62" x14ac:dyDescent="0.15">
      <c r="BD63" s="67"/>
      <c r="BE63" s="70"/>
      <c r="BG63" s="67"/>
      <c r="BH63" s="67"/>
      <c r="BI63" s="67"/>
      <c r="BJ63" s="67"/>
    </row>
    <row r="64" spans="7:62" x14ac:dyDescent="0.15">
      <c r="BD64" s="67"/>
      <c r="BE64" s="70"/>
      <c r="BG64" s="67"/>
      <c r="BH64" s="67"/>
      <c r="BI64" s="67"/>
      <c r="BJ64" s="67"/>
    </row>
    <row r="65" spans="12:62" x14ac:dyDescent="0.15">
      <c r="BD65" s="67"/>
      <c r="BE65" s="70"/>
      <c r="BG65" s="67"/>
      <c r="BH65" s="67"/>
      <c r="BI65" s="67"/>
      <c r="BJ65" s="67"/>
    </row>
    <row r="66" spans="12:62" x14ac:dyDescent="0.15">
      <c r="BD66" s="67"/>
      <c r="BE66" s="70"/>
      <c r="BG66" s="67"/>
      <c r="BH66" s="67"/>
      <c r="BI66" s="67"/>
      <c r="BJ66" s="67"/>
    </row>
    <row r="67" spans="12:62" x14ac:dyDescent="0.15">
      <c r="BD67" s="67"/>
      <c r="BE67" s="70"/>
      <c r="BG67" s="67"/>
      <c r="BH67" s="67"/>
      <c r="BI67" s="67"/>
      <c r="BJ67" s="67"/>
    </row>
    <row r="69" spans="12:62" ht="12.75" x14ac:dyDescent="0.15">
      <c r="L69" s="68"/>
      <c r="M69" s="71"/>
      <c r="N69" s="68"/>
      <c r="O69" s="68"/>
    </row>
    <row r="70" spans="12:62" ht="12.75" x14ac:dyDescent="0.15">
      <c r="L70" s="68"/>
      <c r="M70" s="71"/>
      <c r="N70" s="68"/>
      <c r="O70" s="68"/>
    </row>
    <row r="71" spans="12:62" ht="12.75" x14ac:dyDescent="0.15">
      <c r="L71" s="68"/>
      <c r="M71" s="71"/>
      <c r="N71" s="68"/>
      <c r="O71" s="68"/>
    </row>
    <row r="72" spans="12:62" ht="12.75" x14ac:dyDescent="0.15">
      <c r="L72" s="68"/>
      <c r="M72" s="71"/>
      <c r="N72" s="68"/>
      <c r="O72" s="68"/>
    </row>
    <row r="73" spans="12:62" ht="12.75" x14ac:dyDescent="0.15">
      <c r="L73" s="68"/>
      <c r="M73" s="71"/>
      <c r="N73" s="68"/>
      <c r="O73" s="68"/>
    </row>
    <row r="74" spans="12:62" ht="12.75" x14ac:dyDescent="0.15">
      <c r="L74" s="68"/>
      <c r="M74" s="71"/>
      <c r="N74" s="68"/>
      <c r="O74" s="68"/>
    </row>
    <row r="75" spans="12:62" ht="12.75" x14ac:dyDescent="0.15">
      <c r="L75" s="68"/>
      <c r="M75" s="71"/>
      <c r="N75" s="68"/>
      <c r="O75" s="68"/>
    </row>
    <row r="76" spans="12:62" ht="12.75" x14ac:dyDescent="0.15">
      <c r="L76" s="68"/>
      <c r="M76" s="71"/>
      <c r="N76" s="68"/>
      <c r="O76" s="68"/>
    </row>
  </sheetData>
  <sheetProtection algorithmName="SHA-512" hashValue="rWmknz1+u6pLc8haVNzn1+EOQm/TZmHGHtbsCJ98pX0/LbML2UsCBdjtu/gLJTXOZjgHtbV1emtE8V030rBRcA==" saltValue="CyEEsRK5/pXyB0L684ZStg==" spinCount="100000" sheet="1" objects="1" scenarios="1"/>
  <mergeCells count="113">
    <mergeCell ref="AW19:AW20"/>
    <mergeCell ref="B33:C33"/>
    <mergeCell ref="B29:C29"/>
    <mergeCell ref="B30:C30"/>
    <mergeCell ref="B31:C31"/>
    <mergeCell ref="H33:I33"/>
    <mergeCell ref="H32:I32"/>
    <mergeCell ref="D33:F33"/>
    <mergeCell ref="D29:F29"/>
    <mergeCell ref="B24:C24"/>
    <mergeCell ref="B25:C25"/>
    <mergeCell ref="D24:F24"/>
    <mergeCell ref="H24:I24"/>
    <mergeCell ref="H26:I26"/>
    <mergeCell ref="H27:I27"/>
    <mergeCell ref="B32:C32"/>
    <mergeCell ref="H29:I29"/>
    <mergeCell ref="H30:I30"/>
    <mergeCell ref="B26:C26"/>
    <mergeCell ref="D26:F26"/>
    <mergeCell ref="D27:F27"/>
    <mergeCell ref="D28:F28"/>
    <mergeCell ref="H28:I28"/>
    <mergeCell ref="D30:F30"/>
    <mergeCell ref="B27:C27"/>
    <mergeCell ref="H31:I31"/>
    <mergeCell ref="B2:H3"/>
    <mergeCell ref="B21:J22"/>
    <mergeCell ref="D23:G23"/>
    <mergeCell ref="H23:J23"/>
    <mergeCell ref="F12:H12"/>
    <mergeCell ref="F15:H15"/>
    <mergeCell ref="B23:C23"/>
    <mergeCell ref="G11:I11"/>
    <mergeCell ref="C8:K8"/>
    <mergeCell ref="B7:C7"/>
    <mergeCell ref="D7:I7"/>
    <mergeCell ref="B28:C28"/>
    <mergeCell ref="F9:I9"/>
    <mergeCell ref="G14:I14"/>
    <mergeCell ref="Q26:T26"/>
    <mergeCell ref="S29:V29"/>
    <mergeCell ref="AE17:AE21"/>
    <mergeCell ref="Q23:T23"/>
    <mergeCell ref="AF32:AK34"/>
    <mergeCell ref="AL31:AQ31"/>
    <mergeCell ref="D32:F32"/>
    <mergeCell ref="Y28:Z28"/>
    <mergeCell ref="Y29:Z29"/>
    <mergeCell ref="Y30:Z30"/>
    <mergeCell ref="AA28:AE28"/>
    <mergeCell ref="M26:M33"/>
    <mergeCell ref="D25:F25"/>
    <mergeCell ref="AL32:AO34"/>
    <mergeCell ref="AL30:AO30"/>
    <mergeCell ref="S32:V32"/>
    <mergeCell ref="P27:S27"/>
    <mergeCell ref="AA32:AE34"/>
    <mergeCell ref="R30:U30"/>
    <mergeCell ref="H25:I25"/>
    <mergeCell ref="AA30:AE30"/>
    <mergeCell ref="R33:U33"/>
    <mergeCell ref="D31:F31"/>
    <mergeCell ref="AH18:AK18"/>
    <mergeCell ref="AS16:AT16"/>
    <mergeCell ref="AS17:AT17"/>
    <mergeCell ref="AO17:AP17"/>
    <mergeCell ref="AI17:AL17"/>
    <mergeCell ref="Q14:T14"/>
    <mergeCell ref="AE9:AE14"/>
    <mergeCell ref="P12:S12"/>
    <mergeCell ref="Y21:AA21"/>
    <mergeCell ref="P18:S18"/>
    <mergeCell ref="Y18:AA18"/>
    <mergeCell ref="P16:AB16"/>
    <mergeCell ref="Q20:T20"/>
    <mergeCell ref="P21:S21"/>
    <mergeCell ref="U17:X17"/>
    <mergeCell ref="Q17:T17"/>
    <mergeCell ref="Z20:AB20"/>
    <mergeCell ref="AB3:AD3"/>
    <mergeCell ref="AS4:AT4"/>
    <mergeCell ref="Z5:AD5"/>
    <mergeCell ref="M7:AB8"/>
    <mergeCell ref="AF5:AU5"/>
    <mergeCell ref="P15:S15"/>
    <mergeCell ref="AI14:AN14"/>
    <mergeCell ref="Q11:T11"/>
    <mergeCell ref="AH15:AM15"/>
    <mergeCell ref="AP3:AR4"/>
    <mergeCell ref="AS3:AT3"/>
    <mergeCell ref="AI8:AN8"/>
    <mergeCell ref="AH9:AM9"/>
    <mergeCell ref="AH12:AM12"/>
    <mergeCell ref="AI11:AN11"/>
    <mergeCell ref="M11:M24"/>
    <mergeCell ref="P24:S24"/>
    <mergeCell ref="P22:V22"/>
    <mergeCell ref="U23:X23"/>
    <mergeCell ref="AS27:AU27"/>
    <mergeCell ref="AS31:AU31"/>
    <mergeCell ref="AS18:AT18"/>
    <mergeCell ref="AS24:AU24"/>
    <mergeCell ref="AT23:AV23"/>
    <mergeCell ref="AT29:AV30"/>
    <mergeCell ref="AS29:AS30"/>
    <mergeCell ref="AT26:AV26"/>
    <mergeCell ref="Z17:AB17"/>
    <mergeCell ref="AL27:AO27"/>
    <mergeCell ref="AM26:AP26"/>
    <mergeCell ref="AM29:AP29"/>
    <mergeCell ref="AA29:AE29"/>
    <mergeCell ref="AO20:AP20"/>
  </mergeCells>
  <phoneticPr fontId="3"/>
  <dataValidations count="3">
    <dataValidation type="custom" allowBlank="1" showInputMessage="1" showErrorMessage="1" error="入力は少数第1位までにして下さい。" sqref="AU13:AU14">
      <formula1>AU13=ROUND(AU13,1)</formula1>
    </dataValidation>
    <dataValidation type="custom" allowBlank="1" showInputMessage="1" showErrorMessage="1" sqref="H24:H33">
      <formula1>H24=ROUND(H24,1)</formula1>
    </dataValidation>
    <dataValidation type="custom" allowBlank="1" showInputMessage="1" showErrorMessage="1" error="入力は少数第1位までにしてください。" sqref="AS31:AU31 F15:H15 P12:S12 P15:S15 P18:S18 P21:S21 P24:S24 AH9:AM9 AH12:AM12 AH15:AM15 AU16:AU18 AO21 AA28:AE30 R33:U33 AL30:AO30 AS27:AU27 D24:F33">
      <formula1>D9=ROUND(D9,1)</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6">
    <pageSetUpPr fitToPage="1"/>
  </sheetPr>
  <dimension ref="B1:BJ76"/>
  <sheetViews>
    <sheetView showGridLines="0" zoomScaleNormal="100" workbookViewId="0">
      <selection activeCell="C1" sqref="C1"/>
    </sheetView>
  </sheetViews>
  <sheetFormatPr defaultColWidth="9" defaultRowHeight="12" x14ac:dyDescent="0.15"/>
  <cols>
    <col min="1" max="2" width="2.875" style="40" customWidth="1"/>
    <col min="3" max="3" width="18.375" style="40" customWidth="1"/>
    <col min="4" max="5" width="4.375" style="40" customWidth="1"/>
    <col min="6" max="6" width="3.75" style="40" customWidth="1"/>
    <col min="7" max="7" width="2.375" style="40" customWidth="1"/>
    <col min="8" max="8" width="10.375" style="40" customWidth="1"/>
    <col min="9" max="9" width="2.375" style="40" customWidth="1"/>
    <col min="10" max="11" width="2.5" style="40" customWidth="1"/>
    <col min="12" max="12" width="2.75" style="40" customWidth="1"/>
    <col min="13" max="13" width="2.875" style="40" customWidth="1"/>
    <col min="14" max="15" width="2.75" style="40" customWidth="1"/>
    <col min="16" max="16" width="3" style="40" customWidth="1"/>
    <col min="17" max="19" width="4.75" style="40" customWidth="1"/>
    <col min="20" max="22" width="2.875" style="40" customWidth="1"/>
    <col min="23" max="24" width="2.5" style="40" customWidth="1"/>
    <col min="25" max="25" width="2.875" style="40" customWidth="1"/>
    <col min="26" max="26" width="7.75" style="40" customWidth="1"/>
    <col min="27" max="27" width="4.75" style="40" customWidth="1"/>
    <col min="28" max="28" width="2" style="40" customWidth="1"/>
    <col min="29" max="30" width="2.375" style="40" customWidth="1"/>
    <col min="31" max="31" width="3.125" style="40" customWidth="1"/>
    <col min="32" max="33" width="2.375" style="40" customWidth="1"/>
    <col min="34" max="34" width="2.875" style="40" customWidth="1"/>
    <col min="35" max="35" width="7.75" style="40" customWidth="1"/>
    <col min="36" max="37" width="4.375" style="40" customWidth="1"/>
    <col min="38" max="38" width="3.375" style="40" customWidth="1"/>
    <col min="39" max="39" width="2.75" style="40" customWidth="1"/>
    <col min="40" max="40" width="2.875" style="40" customWidth="1"/>
    <col min="41" max="41" width="10.75" style="40" customWidth="1"/>
    <col min="42" max="42" width="2.875" style="40" customWidth="1"/>
    <col min="43" max="44" width="2.5" style="40" customWidth="1"/>
    <col min="45" max="45" width="2.75" style="40" customWidth="1"/>
    <col min="46" max="46" width="7.75" style="40" customWidth="1"/>
    <col min="47" max="47" width="11.75" style="40" customWidth="1"/>
    <col min="48" max="48" width="1.875" style="40" customWidth="1"/>
    <col min="49" max="49" width="5.375" style="40" customWidth="1"/>
    <col min="50" max="58" width="9" style="40"/>
    <col min="59" max="59" width="16.25" style="40" customWidth="1"/>
    <col min="60" max="16384" width="9" style="40"/>
  </cols>
  <sheetData>
    <row r="1" spans="2:49" ht="27" customHeight="1" x14ac:dyDescent="0.15">
      <c r="F1" s="39"/>
      <c r="S1" s="85" t="s">
        <v>94</v>
      </c>
      <c r="T1" s="85" t="s">
        <v>283</v>
      </c>
    </row>
    <row r="2" spans="2:49" ht="12" customHeight="1" thickBot="1" x14ac:dyDescent="0.2">
      <c r="B2" s="620" t="s">
        <v>273</v>
      </c>
      <c r="C2" s="620"/>
      <c r="D2" s="620"/>
      <c r="E2" s="620"/>
      <c r="F2" s="620"/>
      <c r="G2" s="620"/>
      <c r="H2" s="620"/>
      <c r="I2" s="127"/>
      <c r="J2" s="127"/>
      <c r="K2" s="127"/>
      <c r="L2" s="127"/>
      <c r="M2" s="127"/>
      <c r="N2" s="127"/>
      <c r="O2" s="127"/>
      <c r="P2" s="127"/>
      <c r="Q2" s="127"/>
      <c r="R2" s="127"/>
      <c r="S2" s="127"/>
      <c r="T2" s="127"/>
      <c r="U2" s="127"/>
      <c r="V2" s="127"/>
      <c r="W2" s="127"/>
      <c r="X2" s="127"/>
      <c r="Y2" s="107"/>
      <c r="Z2" s="41"/>
      <c r="AA2" s="41"/>
      <c r="AB2" s="41"/>
      <c r="AC2" s="41"/>
      <c r="AD2" s="41"/>
      <c r="AE2" s="41"/>
      <c r="AF2" s="41"/>
      <c r="AG2" s="41"/>
      <c r="AH2" s="41"/>
      <c r="AI2" s="41"/>
      <c r="AJ2" s="41"/>
      <c r="AK2" s="41"/>
      <c r="AL2" s="41"/>
      <c r="AM2" s="41"/>
      <c r="AN2" s="41"/>
      <c r="AO2" s="41"/>
      <c r="AP2" s="41"/>
      <c r="AQ2" s="41"/>
      <c r="AR2" s="41"/>
      <c r="AS2" s="41"/>
      <c r="AT2" s="41"/>
      <c r="AU2" s="119"/>
      <c r="AV2" s="117"/>
      <c r="AW2" s="413"/>
    </row>
    <row r="3" spans="2:49" ht="13.15" customHeight="1" x14ac:dyDescent="0.15">
      <c r="B3" s="620"/>
      <c r="C3" s="620"/>
      <c r="D3" s="620"/>
      <c r="E3" s="620"/>
      <c r="F3" s="620"/>
      <c r="G3" s="620"/>
      <c r="H3" s="620"/>
      <c r="I3" s="127"/>
      <c r="J3" s="127"/>
      <c r="K3" s="127"/>
      <c r="L3" s="127"/>
      <c r="M3" s="127"/>
      <c r="N3" s="127"/>
      <c r="O3" s="127"/>
      <c r="P3" s="127"/>
      <c r="Q3" s="127"/>
      <c r="R3" s="127"/>
      <c r="S3" s="127"/>
      <c r="T3" s="127"/>
      <c r="U3" s="127"/>
      <c r="V3" s="127"/>
      <c r="W3" s="127"/>
      <c r="X3" s="127"/>
      <c r="Y3" s="107"/>
      <c r="Z3" s="42"/>
      <c r="AA3" s="42"/>
      <c r="AB3" s="589"/>
      <c r="AC3" s="589"/>
      <c r="AD3" s="589"/>
      <c r="AE3" s="90"/>
      <c r="AF3" s="108"/>
      <c r="AG3" s="108"/>
      <c r="AH3" s="108"/>
      <c r="AI3" s="108"/>
      <c r="AJ3" s="108"/>
      <c r="AK3" s="108"/>
      <c r="AL3" s="108"/>
      <c r="AM3" s="108"/>
      <c r="AN3" s="108"/>
      <c r="AO3" s="108"/>
      <c r="AP3" s="633" t="s">
        <v>328</v>
      </c>
      <c r="AQ3" s="592"/>
      <c r="AR3" s="593"/>
      <c r="AS3" s="597" t="s">
        <v>0</v>
      </c>
      <c r="AT3" s="598"/>
      <c r="AU3" s="118" t="s">
        <v>113</v>
      </c>
      <c r="AV3" s="108"/>
      <c r="AW3" s="413"/>
    </row>
    <row r="4" spans="2:49" ht="14.25" thickBot="1" x14ac:dyDescent="0.2">
      <c r="C4" s="107"/>
      <c r="F4" s="107"/>
      <c r="G4" s="107"/>
      <c r="H4" s="107"/>
      <c r="I4" s="107"/>
      <c r="J4" s="107"/>
      <c r="K4" s="107"/>
      <c r="L4" s="107"/>
      <c r="M4" s="107"/>
      <c r="N4" s="107"/>
      <c r="O4" s="107"/>
      <c r="P4" s="107"/>
      <c r="Q4" s="107"/>
      <c r="R4" s="107"/>
      <c r="S4" s="107"/>
      <c r="T4" s="107"/>
      <c r="U4" s="107"/>
      <c r="V4" s="107"/>
      <c r="W4" s="107"/>
      <c r="X4" s="107"/>
      <c r="Y4" s="107"/>
      <c r="Z4" s="42"/>
      <c r="AA4" s="42"/>
      <c r="AB4" s="109"/>
      <c r="AC4" s="109"/>
      <c r="AD4" s="109"/>
      <c r="AE4" s="90"/>
      <c r="AF4" s="108"/>
      <c r="AG4" s="108"/>
      <c r="AH4" s="108"/>
      <c r="AI4" s="108"/>
      <c r="AJ4" s="108"/>
      <c r="AK4" s="108"/>
      <c r="AL4" s="108"/>
      <c r="AM4" s="108"/>
      <c r="AN4" s="108"/>
      <c r="AO4" s="108"/>
      <c r="AP4" s="594"/>
      <c r="AQ4" s="595"/>
      <c r="AR4" s="596"/>
      <c r="AS4" s="599" t="str">
        <f>+表紙!N28</f>
        <v>○</v>
      </c>
      <c r="AT4" s="600"/>
      <c r="AU4" s="274" t="str">
        <f>+表紙!O28</f>
        <v>　</v>
      </c>
      <c r="AV4" s="108"/>
      <c r="AW4" s="413"/>
    </row>
    <row r="5" spans="2:49" ht="15" customHeight="1" x14ac:dyDescent="0.15">
      <c r="B5" s="154" t="s">
        <v>105</v>
      </c>
      <c r="C5" s="154"/>
      <c r="F5" s="154"/>
      <c r="G5" s="106"/>
      <c r="H5" s="106"/>
      <c r="I5" s="106"/>
      <c r="J5" s="106"/>
      <c r="K5" s="106"/>
      <c r="L5" s="106"/>
      <c r="M5" s="42"/>
      <c r="N5" s="42"/>
      <c r="O5" s="42"/>
      <c r="P5" s="42"/>
      <c r="Q5" s="42"/>
      <c r="R5" s="42"/>
      <c r="S5" s="42"/>
      <c r="T5" s="42"/>
      <c r="U5" s="42"/>
      <c r="V5" s="42"/>
      <c r="W5" s="42"/>
      <c r="X5" s="42"/>
      <c r="Y5" s="42"/>
      <c r="Z5" s="634" t="s">
        <v>101</v>
      </c>
      <c r="AA5" s="634"/>
      <c r="AB5" s="635"/>
      <c r="AC5" s="635"/>
      <c r="AD5" s="635"/>
      <c r="AE5" s="90" t="s">
        <v>106</v>
      </c>
      <c r="AF5" s="630" t="str">
        <f>+表紙!F47</f>
        <v>風越建設株式会社</v>
      </c>
      <c r="AG5" s="630"/>
      <c r="AH5" s="630"/>
      <c r="AI5" s="630"/>
      <c r="AJ5" s="630"/>
      <c r="AK5" s="630"/>
      <c r="AL5" s="630"/>
      <c r="AM5" s="630"/>
      <c r="AN5" s="630"/>
      <c r="AO5" s="630"/>
      <c r="AP5" s="630"/>
      <c r="AQ5" s="630"/>
      <c r="AR5" s="630"/>
      <c r="AS5" s="630"/>
      <c r="AT5" s="630"/>
      <c r="AU5" s="630"/>
      <c r="AV5" s="243"/>
      <c r="AW5" s="413"/>
    </row>
    <row r="6" spans="2:49" ht="24.75" customHeight="1" thickBot="1" x14ac:dyDescent="0.2">
      <c r="B6" s="302" t="s">
        <v>443</v>
      </c>
      <c r="C6" s="134"/>
      <c r="F6" s="134"/>
      <c r="G6" s="134"/>
      <c r="H6" s="134"/>
      <c r="I6" s="134"/>
      <c r="J6" s="134"/>
      <c r="K6" s="134"/>
      <c r="L6" s="134"/>
      <c r="M6" s="134"/>
      <c r="N6" s="134"/>
      <c r="O6" s="134"/>
      <c r="P6" s="134"/>
      <c r="Q6" s="134"/>
      <c r="R6" s="134"/>
      <c r="S6" s="134"/>
      <c r="T6" s="134"/>
      <c r="U6" s="134"/>
      <c r="V6" s="134"/>
      <c r="W6" s="134"/>
      <c r="X6" s="134"/>
      <c r="Y6" s="134"/>
      <c r="Z6" s="83"/>
      <c r="AA6" s="83"/>
      <c r="AB6" s="138"/>
      <c r="AC6" s="159"/>
      <c r="AD6" s="159"/>
      <c r="AE6" s="159"/>
      <c r="AF6" s="159"/>
      <c r="AG6" s="159"/>
      <c r="AH6" s="159"/>
      <c r="AI6" s="159"/>
      <c r="AJ6" s="159"/>
      <c r="AK6" s="159"/>
      <c r="AL6" s="159"/>
      <c r="AM6" s="159"/>
      <c r="AN6" s="159"/>
      <c r="AO6" s="159"/>
      <c r="AP6" s="159"/>
      <c r="AQ6" s="159"/>
      <c r="AR6" s="159"/>
      <c r="AS6" s="159"/>
      <c r="AT6" s="159"/>
      <c r="AU6" s="159"/>
      <c r="AV6" s="159"/>
      <c r="AW6" s="413"/>
    </row>
    <row r="7" spans="2:49" ht="28.15" customHeight="1" thickBot="1" x14ac:dyDescent="0.2">
      <c r="B7" s="537" t="s">
        <v>89</v>
      </c>
      <c r="C7" s="538"/>
      <c r="D7" s="611" t="s">
        <v>210</v>
      </c>
      <c r="E7" s="612"/>
      <c r="F7" s="612"/>
      <c r="G7" s="612"/>
      <c r="H7" s="612"/>
      <c r="I7" s="613"/>
      <c r="J7" s="143"/>
      <c r="K7" s="53"/>
      <c r="L7" s="156"/>
      <c r="M7" s="637" t="s">
        <v>107</v>
      </c>
      <c r="N7" s="638"/>
      <c r="O7" s="638"/>
      <c r="P7" s="638"/>
      <c r="Q7" s="638"/>
      <c r="R7" s="638"/>
      <c r="S7" s="638"/>
      <c r="T7" s="638"/>
      <c r="U7" s="638"/>
      <c r="V7" s="638"/>
      <c r="W7" s="639"/>
      <c r="X7" s="639"/>
      <c r="Y7" s="638"/>
      <c r="Z7" s="638"/>
      <c r="AA7" s="638"/>
      <c r="AB7" s="640"/>
      <c r="AC7" s="159"/>
      <c r="AD7" s="159"/>
      <c r="AE7" s="159"/>
      <c r="AF7" s="93"/>
      <c r="AG7" s="93"/>
      <c r="AH7" s="93"/>
      <c r="AI7" s="93"/>
      <c r="AJ7" s="93"/>
      <c r="AK7" s="93"/>
      <c r="AL7" s="93"/>
      <c r="AM7" s="93"/>
      <c r="AN7" s="93"/>
      <c r="AO7" s="53"/>
      <c r="AP7" s="53"/>
      <c r="AQ7" s="53"/>
      <c r="AR7" s="53"/>
      <c r="AS7"/>
      <c r="AT7"/>
      <c r="AU7"/>
      <c r="AV7"/>
      <c r="AW7" s="413"/>
    </row>
    <row r="8" spans="2:49" ht="28.15" customHeight="1" thickTop="1" thickBot="1" x14ac:dyDescent="0.2">
      <c r="B8" s="43" t="s">
        <v>103</v>
      </c>
      <c r="C8" s="548" t="s">
        <v>111</v>
      </c>
      <c r="D8" s="548"/>
      <c r="E8" s="548"/>
      <c r="F8" s="548"/>
      <c r="G8" s="548"/>
      <c r="H8" s="548"/>
      <c r="I8" s="548"/>
      <c r="J8" s="548"/>
      <c r="K8" s="548"/>
      <c r="L8" s="148"/>
      <c r="M8" s="641"/>
      <c r="N8" s="642"/>
      <c r="O8" s="642"/>
      <c r="P8" s="642"/>
      <c r="Q8" s="642"/>
      <c r="R8" s="642"/>
      <c r="S8" s="642"/>
      <c r="T8" s="642"/>
      <c r="U8" s="642"/>
      <c r="V8" s="642"/>
      <c r="W8" s="642"/>
      <c r="X8" s="642"/>
      <c r="Y8" s="642"/>
      <c r="Z8" s="642"/>
      <c r="AA8" s="642"/>
      <c r="AB8" s="643"/>
      <c r="AC8" s="93"/>
      <c r="AD8" s="93"/>
      <c r="AE8" s="93"/>
      <c r="AF8" s="53"/>
      <c r="AG8" s="49"/>
      <c r="AH8" s="45" t="s">
        <v>29</v>
      </c>
      <c r="AI8" s="531" t="s">
        <v>337</v>
      </c>
      <c r="AJ8" s="531"/>
      <c r="AK8" s="531"/>
      <c r="AL8" s="531"/>
      <c r="AM8" s="531"/>
      <c r="AN8" s="532"/>
      <c r="AO8" s="53"/>
      <c r="AP8" s="53"/>
      <c r="AQ8" s="53"/>
      <c r="AR8" s="53"/>
      <c r="AS8"/>
      <c r="AT8"/>
      <c r="AU8"/>
      <c r="AV8"/>
      <c r="AW8" s="413"/>
    </row>
    <row r="9" spans="2:49" ht="24.75" customHeight="1" thickTop="1" thickBot="1" x14ac:dyDescent="0.2">
      <c r="B9" s="188" t="s">
        <v>257</v>
      </c>
      <c r="F9" s="545" t="s">
        <v>196</v>
      </c>
      <c r="G9" s="546"/>
      <c r="H9" s="546"/>
      <c r="I9" s="547"/>
      <c r="J9" s="148"/>
      <c r="K9" s="148"/>
      <c r="L9" s="148"/>
      <c r="M9" s="148"/>
      <c r="N9" s="148"/>
      <c r="O9" s="148"/>
      <c r="P9" s="148"/>
      <c r="Q9" s="148"/>
      <c r="R9" s="148"/>
      <c r="S9" s="148"/>
      <c r="T9" s="148"/>
      <c r="U9" s="148"/>
      <c r="V9" s="148"/>
      <c r="W9" s="130"/>
      <c r="X9" s="130"/>
      <c r="Y9" s="130"/>
      <c r="Z9" s="93"/>
      <c r="AA9" s="93"/>
      <c r="AB9" s="93"/>
      <c r="AC9" s="93"/>
      <c r="AD9" s="93"/>
      <c r="AE9" s="564" t="s">
        <v>20</v>
      </c>
      <c r="AF9" s="56"/>
      <c r="AH9" s="535"/>
      <c r="AI9" s="536"/>
      <c r="AJ9" s="536"/>
      <c r="AK9" s="536"/>
      <c r="AL9" s="536"/>
      <c r="AM9" s="536"/>
      <c r="AN9" s="52" t="s">
        <v>13</v>
      </c>
      <c r="AO9" s="53"/>
      <c r="AP9" s="53"/>
      <c r="AQ9" s="53"/>
      <c r="AR9" s="53"/>
      <c r="AS9"/>
      <c r="AT9"/>
      <c r="AU9"/>
      <c r="AV9"/>
      <c r="AW9" s="413"/>
    </row>
    <row r="10" spans="2:49" ht="24.75" customHeight="1" thickTop="1" thickBot="1" x14ac:dyDescent="0.2">
      <c r="F10" s="94"/>
      <c r="G10" s="129"/>
      <c r="H10" s="129"/>
      <c r="I10" s="129"/>
      <c r="J10" s="129"/>
      <c r="K10" s="129"/>
      <c r="L10" s="129"/>
      <c r="M10" s="129"/>
      <c r="N10" s="129"/>
      <c r="O10" s="129"/>
      <c r="P10" s="129"/>
      <c r="Q10" s="129"/>
      <c r="R10" s="129"/>
      <c r="S10" s="129"/>
      <c r="T10" s="129"/>
      <c r="U10" s="129"/>
      <c r="V10" s="129"/>
      <c r="W10" s="130"/>
      <c r="X10" s="130"/>
      <c r="Y10" s="130"/>
      <c r="Z10" s="93"/>
      <c r="AA10" s="93"/>
      <c r="AB10" s="93"/>
      <c r="AD10" s="53"/>
      <c r="AE10" s="565"/>
      <c r="AF10" s="56"/>
      <c r="AN10" s="53"/>
      <c r="AO10" s="53"/>
      <c r="AP10" s="53"/>
      <c r="AQ10" s="53"/>
      <c r="AR10" s="53"/>
      <c r="AS10"/>
      <c r="AT10"/>
      <c r="AU10"/>
      <c r="AV10"/>
      <c r="AW10" s="413"/>
    </row>
    <row r="11" spans="2:49" ht="27" customHeight="1" thickTop="1" thickBot="1" x14ac:dyDescent="0.2">
      <c r="C11" s="164" t="s">
        <v>197</v>
      </c>
      <c r="F11" s="45" t="s">
        <v>17</v>
      </c>
      <c r="G11" s="531" t="s">
        <v>331</v>
      </c>
      <c r="H11" s="531"/>
      <c r="I11" s="532"/>
      <c r="J11" s="46"/>
      <c r="K11" s="47"/>
      <c r="L11" s="48"/>
      <c r="M11" s="554" t="s">
        <v>18</v>
      </c>
      <c r="N11" s="48"/>
      <c r="O11" s="49"/>
      <c r="P11" s="45" t="s">
        <v>19</v>
      </c>
      <c r="Q11" s="551" t="s">
        <v>274</v>
      </c>
      <c r="R11" s="551"/>
      <c r="S11" s="551"/>
      <c r="T11" s="552"/>
      <c r="U11" s="190"/>
      <c r="V11" s="64"/>
      <c r="W11" s="53"/>
      <c r="X11" s="53"/>
      <c r="Y11"/>
      <c r="Z11"/>
      <c r="AA11"/>
      <c r="AB11"/>
      <c r="AC11" s="53"/>
      <c r="AD11" s="61"/>
      <c r="AE11" s="565"/>
      <c r="AF11" s="145"/>
      <c r="AG11" s="49"/>
      <c r="AH11" s="45" t="s">
        <v>36</v>
      </c>
      <c r="AI11" s="531" t="s">
        <v>280</v>
      </c>
      <c r="AJ11" s="531"/>
      <c r="AK11" s="531"/>
      <c r="AL11" s="531"/>
      <c r="AM11" s="531"/>
      <c r="AN11" s="532"/>
      <c r="AO11" s="53"/>
      <c r="AP11" s="53"/>
      <c r="AQ11" s="53"/>
      <c r="AR11" s="53"/>
      <c r="AS11"/>
      <c r="AT11"/>
      <c r="AU11"/>
      <c r="AV11"/>
      <c r="AW11" s="413"/>
    </row>
    <row r="12" spans="2:49" ht="24.75" customHeight="1" thickTop="1" thickBot="1" x14ac:dyDescent="0.2">
      <c r="F12" s="549">
        <f>+ROUND(P12,1)+ROUND(P15,1)+ROUND(P18,1)+ROUND(P24,1)+P27-ROUND(F15,1)</f>
        <v>0</v>
      </c>
      <c r="G12" s="550"/>
      <c r="H12" s="550"/>
      <c r="I12" s="52" t="s">
        <v>13</v>
      </c>
      <c r="J12" s="53"/>
      <c r="K12" s="54"/>
      <c r="L12" s="53"/>
      <c r="M12" s="555"/>
      <c r="N12" s="55"/>
      <c r="P12" s="535"/>
      <c r="Q12" s="553"/>
      <c r="R12" s="553"/>
      <c r="S12" s="553"/>
      <c r="T12" s="52" t="s">
        <v>13</v>
      </c>
      <c r="U12" s="53"/>
      <c r="V12" s="53"/>
      <c r="W12" s="53"/>
      <c r="X12" s="53"/>
      <c r="Y12"/>
      <c r="Z12"/>
      <c r="AA12"/>
      <c r="AB12"/>
      <c r="AC12" s="56"/>
      <c r="AE12" s="565"/>
      <c r="AG12" s="137"/>
      <c r="AH12" s="535"/>
      <c r="AI12" s="536"/>
      <c r="AJ12" s="536"/>
      <c r="AK12" s="536"/>
      <c r="AL12" s="536"/>
      <c r="AM12" s="536"/>
      <c r="AN12" s="52" t="s">
        <v>13</v>
      </c>
      <c r="AO12" s="53"/>
      <c r="AP12" s="53"/>
      <c r="AQ12" s="53"/>
      <c r="AR12" s="53"/>
      <c r="AS12"/>
      <c r="AT12"/>
      <c r="AU12"/>
      <c r="AV12"/>
      <c r="AW12" s="413"/>
    </row>
    <row r="13" spans="2:49" ht="24.75" customHeight="1" thickTop="1" thickBot="1" x14ac:dyDescent="0.2">
      <c r="J13" s="53"/>
      <c r="K13" s="57"/>
      <c r="L13" s="53"/>
      <c r="M13" s="555"/>
      <c r="N13" s="56"/>
      <c r="U13" s="53"/>
      <c r="V13" s="53"/>
      <c r="W13" s="53"/>
      <c r="X13" s="53"/>
      <c r="Y13"/>
      <c r="Z13"/>
      <c r="AA13"/>
      <c r="AB13"/>
      <c r="AC13" s="56"/>
      <c r="AE13" s="565"/>
      <c r="AG13" s="143"/>
      <c r="AH13" s="140"/>
      <c r="AI13" s="141"/>
      <c r="AJ13" s="141"/>
      <c r="AK13" s="141"/>
      <c r="AL13" s="141"/>
      <c r="AM13" s="142"/>
      <c r="AN13" s="142"/>
      <c r="AQ13" s="41"/>
      <c r="AR13" s="41"/>
      <c r="AS13" s="139"/>
      <c r="AT13" s="139"/>
      <c r="AU13" s="278"/>
      <c r="AV13" s="53"/>
      <c r="AW13" s="413"/>
    </row>
    <row r="14" spans="2:49" ht="27" customHeight="1" thickTop="1" thickBot="1" x14ac:dyDescent="0.2">
      <c r="F14" s="51" t="s">
        <v>427</v>
      </c>
      <c r="G14" s="557" t="s">
        <v>222</v>
      </c>
      <c r="H14" s="557"/>
      <c r="I14" s="558"/>
      <c r="J14" s="59"/>
      <c r="K14" s="60"/>
      <c r="L14" s="53"/>
      <c r="M14" s="555"/>
      <c r="N14" s="56"/>
      <c r="O14" s="48"/>
      <c r="P14" s="45" t="s">
        <v>24</v>
      </c>
      <c r="Q14" s="567" t="s">
        <v>275</v>
      </c>
      <c r="R14" s="567"/>
      <c r="S14" s="567"/>
      <c r="T14" s="568"/>
      <c r="U14" s="190"/>
      <c r="V14" s="64"/>
      <c r="W14" s="53"/>
      <c r="X14" s="53"/>
      <c r="Y14"/>
      <c r="Z14"/>
      <c r="AA14"/>
      <c r="AB14"/>
      <c r="AC14" s="56"/>
      <c r="AE14" s="566"/>
      <c r="AG14" s="144"/>
      <c r="AH14" s="51" t="s">
        <v>176</v>
      </c>
      <c r="AI14" s="606" t="s">
        <v>292</v>
      </c>
      <c r="AJ14" s="606"/>
      <c r="AK14" s="606"/>
      <c r="AL14" s="606"/>
      <c r="AM14" s="606"/>
      <c r="AN14" s="607"/>
      <c r="AO14"/>
      <c r="AS14" s="139"/>
      <c r="AT14" s="139"/>
      <c r="AU14" s="278"/>
      <c r="AV14" s="53"/>
      <c r="AW14" s="413"/>
    </row>
    <row r="15" spans="2:49" ht="24.75" customHeight="1" thickBot="1" x14ac:dyDescent="0.2">
      <c r="F15" s="602"/>
      <c r="G15" s="603"/>
      <c r="H15" s="603"/>
      <c r="I15" s="44" t="s">
        <v>13</v>
      </c>
      <c r="J15" s="53"/>
      <c r="K15" s="56"/>
      <c r="L15" s="53"/>
      <c r="M15" s="555"/>
      <c r="N15" s="56"/>
      <c r="P15" s="535"/>
      <c r="Q15" s="553"/>
      <c r="R15" s="553"/>
      <c r="S15" s="553"/>
      <c r="T15" s="52" t="s">
        <v>13</v>
      </c>
      <c r="U15" s="53"/>
      <c r="V15" s="53"/>
      <c r="W15" s="53"/>
      <c r="X15" s="53"/>
      <c r="Y15"/>
      <c r="Z15"/>
      <c r="AA15"/>
      <c r="AB15"/>
      <c r="AC15" s="56"/>
      <c r="AH15" s="543"/>
      <c r="AI15" s="544"/>
      <c r="AJ15" s="544"/>
      <c r="AK15" s="544"/>
      <c r="AL15" s="544"/>
      <c r="AM15" s="544"/>
      <c r="AN15" s="44" t="s">
        <v>13</v>
      </c>
      <c r="AO15"/>
      <c r="AS15" s="62" t="s">
        <v>30</v>
      </c>
      <c r="AT15" s="63"/>
      <c r="AW15" s="413"/>
    </row>
    <row r="16" spans="2:49" ht="24.75" customHeight="1" thickTop="1" thickBot="1" x14ac:dyDescent="0.2">
      <c r="K16" s="56"/>
      <c r="L16" s="53"/>
      <c r="M16" s="555"/>
      <c r="N16" s="56"/>
      <c r="P16" s="530" t="str">
        <f>+IF(Y18=0,"",IF(Y18-P18=Y18,"エラー！：⑥残さ物量があるのに、④自ら中間処理した量がゼロになっています",""))</f>
        <v/>
      </c>
      <c r="Q16" s="530"/>
      <c r="R16" s="530"/>
      <c r="S16" s="530"/>
      <c r="T16" s="530"/>
      <c r="U16" s="530"/>
      <c r="V16" s="530"/>
      <c r="W16" s="530"/>
      <c r="X16" s="530"/>
      <c r="Y16" s="530"/>
      <c r="Z16" s="530"/>
      <c r="AA16" s="530"/>
      <c r="AB16" s="530"/>
      <c r="AC16" s="56"/>
      <c r="AD16" s="53"/>
      <c r="AE16" s="186"/>
      <c r="AP16" s="50"/>
      <c r="AQ16" s="53"/>
      <c r="AS16" s="528" t="s">
        <v>175</v>
      </c>
      <c r="AT16" s="529"/>
      <c r="AU16" s="95"/>
      <c r="AV16" s="44" t="s">
        <v>13</v>
      </c>
      <c r="AW16" s="413"/>
    </row>
    <row r="17" spans="2:49" ht="27" customHeight="1" thickTop="1" thickBot="1" x14ac:dyDescent="0.2">
      <c r="K17" s="56"/>
      <c r="L17" s="53"/>
      <c r="M17" s="555"/>
      <c r="N17" s="56"/>
      <c r="O17" s="48"/>
      <c r="P17" s="45" t="s">
        <v>27</v>
      </c>
      <c r="Q17" s="531" t="s">
        <v>276</v>
      </c>
      <c r="R17" s="531"/>
      <c r="S17" s="531"/>
      <c r="T17" s="532"/>
      <c r="U17" s="541"/>
      <c r="V17" s="542"/>
      <c r="W17" s="542"/>
      <c r="X17" s="542"/>
      <c r="Y17" s="136" t="s">
        <v>21</v>
      </c>
      <c r="Z17" s="531" t="s">
        <v>279</v>
      </c>
      <c r="AA17" s="531"/>
      <c r="AB17" s="532"/>
      <c r="AC17" s="149"/>
      <c r="AD17" s="144"/>
      <c r="AE17" s="554" t="s">
        <v>28</v>
      </c>
      <c r="AF17" s="48"/>
      <c r="AG17" s="48"/>
      <c r="AH17" s="247" t="s">
        <v>178</v>
      </c>
      <c r="AI17" s="557" t="s">
        <v>281</v>
      </c>
      <c r="AJ17" s="557"/>
      <c r="AK17" s="557"/>
      <c r="AL17" s="558"/>
      <c r="AM17" s="48"/>
      <c r="AN17" s="255"/>
      <c r="AO17" s="610" t="s">
        <v>253</v>
      </c>
      <c r="AP17" s="558"/>
      <c r="AQ17" s="257"/>
      <c r="AS17" s="528" t="s">
        <v>259</v>
      </c>
      <c r="AT17" s="529"/>
      <c r="AU17" s="95"/>
      <c r="AV17" s="44" t="s">
        <v>34</v>
      </c>
      <c r="AW17" s="413"/>
    </row>
    <row r="18" spans="2:49" ht="24.75" customHeight="1" thickBot="1" x14ac:dyDescent="0.2">
      <c r="K18" s="56"/>
      <c r="L18" s="53"/>
      <c r="M18" s="555"/>
      <c r="N18" s="56"/>
      <c r="P18" s="535"/>
      <c r="Q18" s="553"/>
      <c r="R18" s="553"/>
      <c r="S18" s="553"/>
      <c r="T18" s="52" t="s">
        <v>13</v>
      </c>
      <c r="U18"/>
      <c r="V18" s="248"/>
      <c r="W18"/>
      <c r="X18" s="194"/>
      <c r="Y18" s="549">
        <f>+ROUND(AH9,1)+ROUND(AH12,1)+ROUND(AH15,1)+AH18</f>
        <v>0</v>
      </c>
      <c r="Z18" s="550"/>
      <c r="AA18" s="550"/>
      <c r="AB18" s="52" t="s">
        <v>4</v>
      </c>
      <c r="AC18" s="193"/>
      <c r="AD18" s="193"/>
      <c r="AE18" s="555"/>
      <c r="AH18" s="585">
        <f>+ROUND(AO18,1)+ROUND(AO21,1)</f>
        <v>0</v>
      </c>
      <c r="AI18" s="582"/>
      <c r="AJ18" s="582"/>
      <c r="AK18" s="582"/>
      <c r="AL18" s="44" t="s">
        <v>13</v>
      </c>
      <c r="AM18" s="55"/>
      <c r="AO18" s="273">
        <f>+ROUND(AU16,1)+ROUND(AU17,1)+ROUND(AU18,1)</f>
        <v>0</v>
      </c>
      <c r="AP18" s="44" t="s">
        <v>34</v>
      </c>
      <c r="AS18" s="528" t="s">
        <v>177</v>
      </c>
      <c r="AT18" s="529"/>
      <c r="AU18" s="95"/>
      <c r="AV18" s="44" t="s">
        <v>26</v>
      </c>
      <c r="AW18" s="413"/>
    </row>
    <row r="19" spans="2:49" ht="24.75" customHeight="1" thickTop="1" thickBot="1" x14ac:dyDescent="0.2">
      <c r="K19" s="56"/>
      <c r="L19" s="53"/>
      <c r="M19" s="555"/>
      <c r="N19" s="56"/>
      <c r="P19" s="131"/>
      <c r="Q19" s="266"/>
      <c r="R19" s="197"/>
      <c r="S19" s="131"/>
      <c r="T19" s="131"/>
      <c r="U19" s="133"/>
      <c r="V19" s="249"/>
      <c r="W19" s="133"/>
      <c r="X19" s="133"/>
      <c r="Y19" s="132"/>
      <c r="Z19" s="132"/>
      <c r="AA19" s="132"/>
      <c r="AB19" s="132"/>
      <c r="AC19" s="53"/>
      <c r="AD19" s="53"/>
      <c r="AE19" s="555"/>
      <c r="AH19" s="53"/>
      <c r="AI19" s="56"/>
      <c r="AJ19" s="53"/>
      <c r="AK19" s="53"/>
      <c r="AL19" s="53"/>
      <c r="AM19" s="56"/>
      <c r="AS19"/>
      <c r="AT19"/>
      <c r="AU19"/>
      <c r="AV19"/>
      <c r="AW19" s="636" t="s">
        <v>450</v>
      </c>
    </row>
    <row r="20" spans="2:49" ht="27" customHeight="1" thickTop="1" thickBot="1" x14ac:dyDescent="0.2">
      <c r="K20" s="56"/>
      <c r="L20" s="53"/>
      <c r="M20" s="555"/>
      <c r="N20" s="56"/>
      <c r="P20" s="45" t="s">
        <v>48</v>
      </c>
      <c r="Q20" s="531" t="s">
        <v>277</v>
      </c>
      <c r="R20" s="531"/>
      <c r="S20" s="531"/>
      <c r="T20" s="532"/>
      <c r="U20" s="131"/>
      <c r="V20" s="250"/>
      <c r="W20" s="253"/>
      <c r="X20" s="254"/>
      <c r="Y20" s="136" t="s">
        <v>25</v>
      </c>
      <c r="Z20" s="531" t="s">
        <v>278</v>
      </c>
      <c r="AA20" s="531"/>
      <c r="AB20" s="532"/>
      <c r="AC20" s="53"/>
      <c r="AD20" s="53"/>
      <c r="AE20" s="555"/>
      <c r="AG20" s="53"/>
      <c r="AH20" s="53"/>
      <c r="AI20" s="56"/>
      <c r="AJ20" s="53"/>
      <c r="AK20" s="53"/>
      <c r="AL20" s="147"/>
      <c r="AM20" s="56"/>
      <c r="AN20" s="256"/>
      <c r="AO20" s="610" t="s">
        <v>255</v>
      </c>
      <c r="AP20" s="558"/>
      <c r="AQ20" s="191"/>
      <c r="AR20" s="53"/>
      <c r="AS20" s="58"/>
      <c r="AT20" s="58"/>
      <c r="AW20" s="636"/>
    </row>
    <row r="21" spans="2:49" ht="25.15" customHeight="1" thickBot="1" x14ac:dyDescent="0.2">
      <c r="B21" s="604" t="s">
        <v>444</v>
      </c>
      <c r="C21" s="604"/>
      <c r="D21" s="604"/>
      <c r="E21" s="604"/>
      <c r="F21" s="604"/>
      <c r="G21" s="604"/>
      <c r="H21" s="604"/>
      <c r="I21" s="604"/>
      <c r="J21" s="604"/>
      <c r="K21" s="56"/>
      <c r="L21" s="53"/>
      <c r="M21" s="555"/>
      <c r="N21" s="56"/>
      <c r="P21" s="535"/>
      <c r="Q21" s="562"/>
      <c r="R21" s="562"/>
      <c r="S21" s="562"/>
      <c r="T21" s="52" t="s">
        <v>13</v>
      </c>
      <c r="U21" s="131"/>
      <c r="V21" s="131"/>
      <c r="W21" s="131"/>
      <c r="X21" s="131"/>
      <c r="Y21" s="549">
        <f>+P18-Y18</f>
        <v>0</v>
      </c>
      <c r="Z21" s="550"/>
      <c r="AA21" s="550"/>
      <c r="AB21" s="52" t="s">
        <v>4</v>
      </c>
      <c r="AC21" s="133"/>
      <c r="AD21" s="53"/>
      <c r="AE21" s="556"/>
      <c r="AG21" s="53"/>
      <c r="AH21" s="53"/>
      <c r="AI21" s="56"/>
      <c r="AJ21" s="53"/>
      <c r="AK21" s="53"/>
      <c r="AL21" s="53"/>
      <c r="AM21" s="53"/>
      <c r="AN21" s="147"/>
      <c r="AO21" s="95"/>
      <c r="AP21" s="44" t="s">
        <v>38</v>
      </c>
      <c r="AQ21" s="191"/>
      <c r="AR21" s="53"/>
      <c r="AS21"/>
      <c r="AT21"/>
      <c r="AU21"/>
      <c r="AV21"/>
      <c r="AW21" s="413"/>
    </row>
    <row r="22" spans="2:49" ht="25.5" customHeight="1" thickTop="1" thickBot="1" x14ac:dyDescent="0.2">
      <c r="B22" s="605"/>
      <c r="C22" s="605"/>
      <c r="D22" s="605"/>
      <c r="E22" s="605"/>
      <c r="F22" s="605"/>
      <c r="G22" s="605"/>
      <c r="H22" s="605"/>
      <c r="I22" s="605"/>
      <c r="J22" s="605"/>
      <c r="K22" s="56"/>
      <c r="L22" s="53"/>
      <c r="M22" s="555"/>
      <c r="N22" s="56"/>
      <c r="P22" s="559" t="str">
        <f>+IF(P21=0,"",IF(P18&lt;P21,"エラー !：④の内数である⑤の量が④を超えています",""))</f>
        <v/>
      </c>
      <c r="Q22" s="559"/>
      <c r="R22" s="559"/>
      <c r="S22" s="559"/>
      <c r="T22" s="559"/>
      <c r="U22" s="559"/>
      <c r="V22" s="559"/>
      <c r="W22" s="132"/>
      <c r="X22" s="132"/>
      <c r="Y22" s="132"/>
      <c r="Z22" s="132"/>
      <c r="AA22" s="132"/>
      <c r="AB22" s="132"/>
      <c r="AC22" s="53"/>
      <c r="AD22" s="53"/>
      <c r="AE22" s="186"/>
      <c r="AG22" s="53"/>
      <c r="AH22" s="53"/>
      <c r="AI22" s="56"/>
      <c r="AJ22" s="53"/>
      <c r="AK22" s="53"/>
      <c r="AL22" s="53"/>
      <c r="AM22" s="53"/>
      <c r="AN22" s="53"/>
      <c r="AW22" s="413"/>
    </row>
    <row r="23" spans="2:49" ht="27" customHeight="1" thickTop="1" thickBot="1" x14ac:dyDescent="0.2">
      <c r="B23" s="601" t="s">
        <v>199</v>
      </c>
      <c r="C23" s="540"/>
      <c r="D23" s="539" t="s">
        <v>445</v>
      </c>
      <c r="E23" s="539"/>
      <c r="F23" s="539"/>
      <c r="G23" s="540"/>
      <c r="H23" s="601" t="s">
        <v>446</v>
      </c>
      <c r="I23" s="539"/>
      <c r="J23" s="540"/>
      <c r="K23" s="56"/>
      <c r="L23" s="53"/>
      <c r="M23" s="555"/>
      <c r="N23" s="56"/>
      <c r="O23" s="48"/>
      <c r="P23" s="51" t="s">
        <v>88</v>
      </c>
      <c r="Q23" s="557" t="s">
        <v>32</v>
      </c>
      <c r="R23" s="557"/>
      <c r="S23" s="557"/>
      <c r="T23" s="558"/>
      <c r="U23" s="560"/>
      <c r="V23" s="561"/>
      <c r="W23" s="561"/>
      <c r="X23" s="561"/>
      <c r="AC23" s="53"/>
      <c r="AD23" s="53"/>
      <c r="AE23"/>
      <c r="AF23"/>
      <c r="AG23"/>
      <c r="AH23"/>
      <c r="AI23" s="258"/>
      <c r="AJ23"/>
      <c r="AK23" s="53"/>
      <c r="AL23" s="53"/>
      <c r="AM23" s="53"/>
      <c r="AN23" s="151"/>
      <c r="AP23" s="53"/>
      <c r="AR23" s="49"/>
      <c r="AS23" s="136" t="s">
        <v>190</v>
      </c>
      <c r="AT23" s="531" t="s">
        <v>191</v>
      </c>
      <c r="AU23" s="531"/>
      <c r="AV23" s="532"/>
      <c r="AW23" s="413"/>
    </row>
    <row r="24" spans="2:49" ht="27" customHeight="1" thickBot="1" x14ac:dyDescent="0.2">
      <c r="B24" s="614" t="s">
        <v>200</v>
      </c>
      <c r="C24" s="615"/>
      <c r="D24" s="603">
        <v>0</v>
      </c>
      <c r="E24" s="603"/>
      <c r="F24" s="603"/>
      <c r="G24" s="195" t="s">
        <v>198</v>
      </c>
      <c r="H24" s="581">
        <f>+F12</f>
        <v>0</v>
      </c>
      <c r="I24" s="582"/>
      <c r="J24" s="195" t="s">
        <v>198</v>
      </c>
      <c r="K24" s="56"/>
      <c r="L24" s="53"/>
      <c r="M24" s="556"/>
      <c r="P24" s="543"/>
      <c r="Q24" s="563"/>
      <c r="R24" s="563"/>
      <c r="S24" s="563"/>
      <c r="T24" s="44" t="s">
        <v>13</v>
      </c>
      <c r="U24"/>
      <c r="V24"/>
      <c r="W24"/>
      <c r="X24"/>
      <c r="AC24" s="53"/>
      <c r="AD24" s="53"/>
      <c r="AE24"/>
      <c r="AF24"/>
      <c r="AG24"/>
      <c r="AH24"/>
      <c r="AI24" s="258"/>
      <c r="AJ24"/>
      <c r="AK24" s="53"/>
      <c r="AL24" s="141"/>
      <c r="AM24" s="53"/>
      <c r="AN24" s="53"/>
      <c r="AQ24" s="56"/>
      <c r="AR24" s="146"/>
      <c r="AS24" s="549">
        <f>+ROUND(AU16,1)+ROUND(AA28,1)</f>
        <v>0</v>
      </c>
      <c r="AT24" s="550"/>
      <c r="AU24" s="550"/>
      <c r="AV24" s="52" t="s">
        <v>13</v>
      </c>
      <c r="AW24" s="413"/>
    </row>
    <row r="25" spans="2:49" ht="27" customHeight="1" thickBot="1" x14ac:dyDescent="0.2">
      <c r="B25" s="614" t="s">
        <v>201</v>
      </c>
      <c r="C25" s="615"/>
      <c r="D25" s="603">
        <v>0</v>
      </c>
      <c r="E25" s="603"/>
      <c r="F25" s="603"/>
      <c r="G25" s="195" t="s">
        <v>198</v>
      </c>
      <c r="H25" s="581">
        <f>+P12+AH9</f>
        <v>0</v>
      </c>
      <c r="I25" s="582"/>
      <c r="J25" s="195" t="s">
        <v>198</v>
      </c>
      <c r="K25" s="56"/>
      <c r="L25" s="53"/>
      <c r="P25" s="53"/>
      <c r="Q25" s="53"/>
      <c r="R25" s="53"/>
      <c r="S25" s="53"/>
      <c r="T25" s="53"/>
      <c r="U25" s="53"/>
      <c r="V25" s="53"/>
      <c r="AE25" s="150"/>
      <c r="AH25" s="53"/>
      <c r="AI25" s="56"/>
      <c r="AJ25" s="53"/>
      <c r="AK25" s="53"/>
      <c r="AL25" s="187"/>
      <c r="AM25" s="187"/>
      <c r="AN25" s="187"/>
      <c r="AQ25" s="268"/>
      <c r="AR25" s="128"/>
      <c r="AW25" s="413"/>
    </row>
    <row r="26" spans="2:49" ht="27" customHeight="1" thickTop="1" thickBot="1" x14ac:dyDescent="0.2">
      <c r="B26" s="614" t="s">
        <v>202</v>
      </c>
      <c r="C26" s="615"/>
      <c r="D26" s="603">
        <v>0</v>
      </c>
      <c r="E26" s="603"/>
      <c r="F26" s="603"/>
      <c r="G26" s="195" t="s">
        <v>198</v>
      </c>
      <c r="H26" s="581">
        <f>+P21</f>
        <v>0</v>
      </c>
      <c r="I26" s="582"/>
      <c r="J26" s="195" t="s">
        <v>198</v>
      </c>
      <c r="K26" s="56"/>
      <c r="L26" s="144"/>
      <c r="M26" s="554" t="s">
        <v>35</v>
      </c>
      <c r="N26" s="48"/>
      <c r="O26" s="48"/>
      <c r="P26" s="247" t="s">
        <v>180</v>
      </c>
      <c r="Q26" s="557" t="s">
        <v>181</v>
      </c>
      <c r="R26" s="557"/>
      <c r="S26" s="557"/>
      <c r="T26" s="558"/>
      <c r="U26" s="48"/>
      <c r="V26" s="48"/>
      <c r="W26" s="48"/>
      <c r="X26" s="48"/>
      <c r="Y26" s="48"/>
      <c r="Z26" s="48"/>
      <c r="AA26" s="48"/>
      <c r="AB26" s="48"/>
      <c r="AC26" s="48"/>
      <c r="AD26" s="48"/>
      <c r="AE26" s="48"/>
      <c r="AF26" s="48"/>
      <c r="AG26" s="48"/>
      <c r="AH26" s="48"/>
      <c r="AI26" s="61"/>
      <c r="AJ26" s="48"/>
      <c r="AK26" s="49"/>
      <c r="AL26" s="136" t="s">
        <v>187</v>
      </c>
      <c r="AM26" s="531" t="s">
        <v>282</v>
      </c>
      <c r="AN26" s="531"/>
      <c r="AO26" s="531"/>
      <c r="AP26" s="532"/>
      <c r="AQ26" s="270"/>
      <c r="AR26" s="271"/>
      <c r="AS26" s="136" t="s">
        <v>192</v>
      </c>
      <c r="AT26" s="531" t="s">
        <v>430</v>
      </c>
      <c r="AU26" s="531"/>
      <c r="AV26" s="532"/>
      <c r="AW26" s="413"/>
    </row>
    <row r="27" spans="2:49" ht="27" customHeight="1" thickBot="1" x14ac:dyDescent="0.2">
      <c r="B27" s="614" t="s">
        <v>223</v>
      </c>
      <c r="C27" s="615"/>
      <c r="D27" s="603">
        <v>0</v>
      </c>
      <c r="E27" s="603"/>
      <c r="F27" s="603"/>
      <c r="G27" s="195" t="s">
        <v>198</v>
      </c>
      <c r="H27" s="581">
        <f>+Y21</f>
        <v>0</v>
      </c>
      <c r="I27" s="582"/>
      <c r="J27" s="195" t="s">
        <v>198</v>
      </c>
      <c r="M27" s="555"/>
      <c r="P27" s="585">
        <f>+R30+ROUND(R33,1)</f>
        <v>0</v>
      </c>
      <c r="Q27" s="586"/>
      <c r="R27" s="586"/>
      <c r="S27" s="586"/>
      <c r="T27" s="44" t="s">
        <v>38</v>
      </c>
      <c r="U27" s="64"/>
      <c r="V27" s="64"/>
      <c r="Y27" s="62" t="s">
        <v>39</v>
      </c>
      <c r="Z27" s="65"/>
      <c r="AH27" s="53"/>
      <c r="AI27" s="53"/>
      <c r="AJ27" s="53"/>
      <c r="AK27" s="53"/>
      <c r="AL27" s="549">
        <f>+AH18+P27</f>
        <v>0</v>
      </c>
      <c r="AM27" s="550"/>
      <c r="AN27" s="550"/>
      <c r="AO27" s="550"/>
      <c r="AP27" s="52" t="s">
        <v>13</v>
      </c>
      <c r="AQ27" s="268"/>
      <c r="AR27" s="128"/>
      <c r="AS27" s="535"/>
      <c r="AT27" s="536"/>
      <c r="AU27" s="536"/>
      <c r="AV27" s="52" t="s">
        <v>13</v>
      </c>
      <c r="AW27" s="413"/>
    </row>
    <row r="28" spans="2:49" ht="27" customHeight="1" thickTop="1" thickBot="1" x14ac:dyDescent="0.2">
      <c r="B28" s="631" t="s">
        <v>332</v>
      </c>
      <c r="C28" s="632"/>
      <c r="D28" s="603">
        <v>0</v>
      </c>
      <c r="E28" s="603"/>
      <c r="F28" s="603"/>
      <c r="G28" s="195" t="s">
        <v>198</v>
      </c>
      <c r="H28" s="581">
        <f>+P15+AH12</f>
        <v>0</v>
      </c>
      <c r="I28" s="582"/>
      <c r="J28" s="195" t="s">
        <v>198</v>
      </c>
      <c r="M28" s="555"/>
      <c r="P28" s="56"/>
      <c r="U28" s="53"/>
      <c r="V28" s="53"/>
      <c r="Y28" s="587" t="s">
        <v>175</v>
      </c>
      <c r="Z28" s="588"/>
      <c r="AA28" s="543"/>
      <c r="AB28" s="544"/>
      <c r="AC28" s="544"/>
      <c r="AD28" s="544"/>
      <c r="AE28" s="544"/>
      <c r="AF28" s="44" t="s">
        <v>13</v>
      </c>
      <c r="AH28" s="53"/>
      <c r="AI28" s="53"/>
      <c r="AN28" s="267"/>
      <c r="AQ28" s="268"/>
      <c r="AR28" s="128"/>
      <c r="AS28" s="410" t="str">
        <f>+IF(AS27=0,"",IF(AL27&lt;(AS24+AS27+AS31),"エラー !：⑩の内数である（⑫+⑬＋⑭）の量が⑩を超えています",""))</f>
        <v/>
      </c>
      <c r="AT28" s="408"/>
      <c r="AU28" s="408"/>
      <c r="AV28" s="408"/>
      <c r="AW28" s="413"/>
    </row>
    <row r="29" spans="2:49" ht="27" customHeight="1" thickTop="1" thickBot="1" x14ac:dyDescent="0.2">
      <c r="B29" s="614" t="s">
        <v>224</v>
      </c>
      <c r="C29" s="615"/>
      <c r="D29" s="603">
        <v>0</v>
      </c>
      <c r="E29" s="603"/>
      <c r="F29" s="603"/>
      <c r="G29" s="195" t="s">
        <v>198</v>
      </c>
      <c r="H29" s="581">
        <f>+AL27</f>
        <v>0</v>
      </c>
      <c r="I29" s="582"/>
      <c r="J29" s="195" t="s">
        <v>198</v>
      </c>
      <c r="M29" s="555"/>
      <c r="P29" s="56"/>
      <c r="Q29" s="144"/>
      <c r="R29" s="51" t="s">
        <v>183</v>
      </c>
      <c r="S29" s="557" t="s">
        <v>33</v>
      </c>
      <c r="T29" s="571"/>
      <c r="U29" s="571"/>
      <c r="V29" s="572"/>
      <c r="W29" s="48"/>
      <c r="X29" s="66"/>
      <c r="Y29" s="587" t="s">
        <v>258</v>
      </c>
      <c r="Z29" s="588"/>
      <c r="AA29" s="543"/>
      <c r="AB29" s="544"/>
      <c r="AC29" s="544"/>
      <c r="AD29" s="544"/>
      <c r="AE29" s="544"/>
      <c r="AF29" s="44" t="s">
        <v>13</v>
      </c>
      <c r="AH29" s="53"/>
      <c r="AI29" s="53"/>
      <c r="AJ29" s="53"/>
      <c r="AK29" s="53"/>
      <c r="AL29" s="136" t="s">
        <v>188</v>
      </c>
      <c r="AM29" s="531" t="s">
        <v>189</v>
      </c>
      <c r="AN29" s="531"/>
      <c r="AO29" s="531"/>
      <c r="AP29" s="532"/>
      <c r="AQ29" s="269"/>
      <c r="AR29" s="272"/>
      <c r="AS29" s="579" t="s">
        <v>193</v>
      </c>
      <c r="AT29" s="575" t="s">
        <v>431</v>
      </c>
      <c r="AU29" s="575"/>
      <c r="AV29" s="576"/>
      <c r="AW29" s="413"/>
    </row>
    <row r="30" spans="2:49" ht="27" customHeight="1" thickBot="1" x14ac:dyDescent="0.2">
      <c r="B30" s="614" t="s">
        <v>225</v>
      </c>
      <c r="C30" s="615"/>
      <c r="D30" s="603">
        <v>0</v>
      </c>
      <c r="E30" s="603"/>
      <c r="F30" s="603"/>
      <c r="G30" s="195" t="s">
        <v>198</v>
      </c>
      <c r="H30" s="581">
        <f>+AL30</f>
        <v>0</v>
      </c>
      <c r="I30" s="582"/>
      <c r="J30" s="195" t="s">
        <v>198</v>
      </c>
      <c r="M30" s="555"/>
      <c r="P30" s="56"/>
      <c r="R30" s="585">
        <f>+ROUND(AA28,1)+ROUND(AA29,1)+ROUND(AA30,1)</f>
        <v>0</v>
      </c>
      <c r="S30" s="586"/>
      <c r="T30" s="586"/>
      <c r="U30" s="586"/>
      <c r="V30" s="44" t="s">
        <v>16</v>
      </c>
      <c r="Y30" s="587" t="s">
        <v>186</v>
      </c>
      <c r="Z30" s="588"/>
      <c r="AA30" s="543"/>
      <c r="AB30" s="544"/>
      <c r="AC30" s="544"/>
      <c r="AD30" s="544"/>
      <c r="AE30" s="544"/>
      <c r="AF30" s="44" t="s">
        <v>13</v>
      </c>
      <c r="AL30" s="535"/>
      <c r="AM30" s="536"/>
      <c r="AN30" s="536"/>
      <c r="AO30" s="536"/>
      <c r="AP30" s="52" t="s">
        <v>13</v>
      </c>
      <c r="AS30" s="580"/>
      <c r="AT30" s="577"/>
      <c r="AU30" s="577"/>
      <c r="AV30" s="578"/>
      <c r="AW30" s="413"/>
    </row>
    <row r="31" spans="2:49" ht="27" customHeight="1" thickTop="1" thickBot="1" x14ac:dyDescent="0.2">
      <c r="B31" s="614" t="s">
        <v>226</v>
      </c>
      <c r="C31" s="615"/>
      <c r="D31" s="603">
        <v>0</v>
      </c>
      <c r="E31" s="603"/>
      <c r="F31" s="603"/>
      <c r="G31" s="195" t="s">
        <v>198</v>
      </c>
      <c r="H31" s="581">
        <f>+AS24</f>
        <v>0</v>
      </c>
      <c r="I31" s="582"/>
      <c r="J31" s="195" t="s">
        <v>198</v>
      </c>
      <c r="M31" s="555"/>
      <c r="P31" s="56"/>
      <c r="Y31"/>
      <c r="Z31"/>
      <c r="AA31" s="67" t="s">
        <v>90</v>
      </c>
      <c r="AK31" s="128"/>
      <c r="AL31" s="530" t="str">
        <f>+IF(AL30=0,"",IF(AL27&lt;AL30,"エラー !：⑩の内数である⑪の量が⑩を超えています",""))</f>
        <v/>
      </c>
      <c r="AM31" s="530"/>
      <c r="AN31" s="530"/>
      <c r="AO31" s="530"/>
      <c r="AP31" s="530"/>
      <c r="AQ31" s="530"/>
      <c r="AR31" s="41"/>
      <c r="AS31" s="573"/>
      <c r="AT31" s="574"/>
      <c r="AU31" s="574"/>
      <c r="AV31" s="163" t="s">
        <v>13</v>
      </c>
      <c r="AW31" s="413"/>
    </row>
    <row r="32" spans="2:49" ht="27" customHeight="1" thickTop="1" thickBot="1" x14ac:dyDescent="0.2">
      <c r="B32" s="614" t="s">
        <v>428</v>
      </c>
      <c r="C32" s="615"/>
      <c r="D32" s="603">
        <v>0</v>
      </c>
      <c r="E32" s="603"/>
      <c r="F32" s="603"/>
      <c r="G32" s="195" t="s">
        <v>198</v>
      </c>
      <c r="H32" s="581">
        <f>+AS27</f>
        <v>0</v>
      </c>
      <c r="I32" s="582"/>
      <c r="J32" s="195" t="s">
        <v>198</v>
      </c>
      <c r="M32" s="555"/>
      <c r="P32" s="56"/>
      <c r="Q32" s="144"/>
      <c r="R32" s="51" t="s">
        <v>185</v>
      </c>
      <c r="S32" s="557" t="s">
        <v>37</v>
      </c>
      <c r="T32" s="571"/>
      <c r="U32" s="571"/>
      <c r="V32" s="572"/>
      <c r="W32" s="53"/>
      <c r="X32" s="53"/>
      <c r="Y32"/>
      <c r="Z32"/>
      <c r="AA32" s="621" t="s">
        <v>330</v>
      </c>
      <c r="AB32" s="622"/>
      <c r="AC32" s="622"/>
      <c r="AD32" s="622"/>
      <c r="AE32" s="622"/>
      <c r="AF32" s="622" t="s">
        <v>194</v>
      </c>
      <c r="AG32" s="622"/>
      <c r="AH32" s="622"/>
      <c r="AI32" s="622"/>
      <c r="AJ32" s="622"/>
      <c r="AK32" s="622"/>
      <c r="AL32" s="622" t="s">
        <v>195</v>
      </c>
      <c r="AM32" s="622"/>
      <c r="AN32" s="622"/>
      <c r="AO32" s="627"/>
      <c r="AP32" s="189"/>
      <c r="AS32" s="411" t="str">
        <f>+IF(AS31=0,"",IF(AL27&lt;(AS24+AS27+AS31),"エラー !：⑩の内数である（⑫+⑬＋⑭）の量が⑩を超えています",""))</f>
        <v/>
      </c>
      <c r="AT32" s="409"/>
      <c r="AU32" s="409"/>
      <c r="AV32" s="409"/>
      <c r="AW32" s="413"/>
    </row>
    <row r="33" spans="2:62" ht="27" customHeight="1" thickBot="1" x14ac:dyDescent="0.2">
      <c r="B33" s="618" t="s">
        <v>429</v>
      </c>
      <c r="C33" s="619"/>
      <c r="D33" s="569">
        <v>0</v>
      </c>
      <c r="E33" s="570"/>
      <c r="F33" s="570"/>
      <c r="G33" s="196" t="s">
        <v>198</v>
      </c>
      <c r="H33" s="583">
        <f>+AS31</f>
        <v>0</v>
      </c>
      <c r="I33" s="584"/>
      <c r="J33" s="196" t="s">
        <v>198</v>
      </c>
      <c r="M33" s="556"/>
      <c r="R33" s="543"/>
      <c r="S33" s="544"/>
      <c r="T33" s="544"/>
      <c r="U33" s="544"/>
      <c r="V33" s="44" t="s">
        <v>38</v>
      </c>
      <c r="W33" s="53"/>
      <c r="X33" s="53"/>
      <c r="Y33"/>
      <c r="Z33"/>
      <c r="AA33" s="623"/>
      <c r="AB33" s="624"/>
      <c r="AC33" s="624"/>
      <c r="AD33" s="624"/>
      <c r="AE33" s="624"/>
      <c r="AF33" s="624"/>
      <c r="AG33" s="624"/>
      <c r="AH33" s="624"/>
      <c r="AI33" s="624"/>
      <c r="AJ33" s="624"/>
      <c r="AK33" s="624"/>
      <c r="AL33" s="624"/>
      <c r="AM33" s="624"/>
      <c r="AN33" s="624"/>
      <c r="AO33" s="628"/>
      <c r="AP33" s="189"/>
      <c r="AW33" s="413"/>
    </row>
    <row r="34" spans="2:62" ht="24" customHeight="1" x14ac:dyDescent="0.15">
      <c r="C34" s="259" t="str">
        <f>+IF(D30=0,"",IF(D29&lt;D30,"エラー !：上の表は、⑩の内数である⑪の量が⑩を超えています",""))</f>
        <v/>
      </c>
      <c r="AA34" s="625"/>
      <c r="AB34" s="626"/>
      <c r="AC34" s="626"/>
      <c r="AD34" s="626"/>
      <c r="AE34" s="626"/>
      <c r="AF34" s="626"/>
      <c r="AG34" s="626"/>
      <c r="AH34" s="626"/>
      <c r="AI34" s="626"/>
      <c r="AJ34" s="626"/>
      <c r="AK34" s="626"/>
      <c r="AL34" s="626"/>
      <c r="AM34" s="626"/>
      <c r="AN34" s="626"/>
      <c r="AO34" s="629"/>
      <c r="AP34" s="189"/>
      <c r="AW34" s="413"/>
    </row>
    <row r="35" spans="2:62" ht="15" customHeight="1" x14ac:dyDescent="0.15">
      <c r="C35" s="260" t="str">
        <f>+IF(D31=0,"",IF(D29&lt;D31,"エラー !：上の表は、⑩の内数である⑫の量が⑩を超えています",""))</f>
        <v/>
      </c>
      <c r="AF35" s="64"/>
      <c r="AG35" s="64"/>
      <c r="AH35" s="64"/>
      <c r="AI35" s="64"/>
      <c r="AJ35" s="64"/>
      <c r="AK35" s="64"/>
      <c r="AL35" s="53"/>
      <c r="AM35" s="53"/>
      <c r="AN35" s="53"/>
      <c r="AO35" s="53"/>
      <c r="AP35" s="53"/>
      <c r="AQ35" s="53"/>
      <c r="AR35" s="53"/>
    </row>
    <row r="36" spans="2:62" ht="15" customHeight="1" x14ac:dyDescent="0.15">
      <c r="C36" s="260" t="str">
        <f>+IF(D32=0,"",IF(D29&lt;D32,"エラー !：上の表は、⑩の内数である⑬の量が⑩を超えています",""))</f>
        <v/>
      </c>
      <c r="AF36" s="64"/>
      <c r="AG36" s="64"/>
      <c r="AH36" s="64"/>
      <c r="AI36" s="64"/>
      <c r="AJ36" s="64"/>
      <c r="AK36" s="64"/>
      <c r="AL36" s="64"/>
      <c r="AM36" s="152"/>
      <c r="AN36" s="152"/>
      <c r="AO36" s="128"/>
      <c r="AP36" s="53"/>
      <c r="AQ36" s="53"/>
      <c r="AR36" s="53"/>
      <c r="AS36" s="53"/>
      <c r="AT36" s="53"/>
      <c r="AU36" s="53"/>
      <c r="AV36" s="53"/>
      <c r="AW36" s="68"/>
      <c r="AY36" s="53"/>
      <c r="AZ36" s="53"/>
      <c r="BA36" s="53"/>
      <c r="BB36" s="53"/>
      <c r="BC36" s="53"/>
      <c r="BD36" s="53"/>
    </row>
    <row r="37" spans="2:62" ht="15" customHeight="1" x14ac:dyDescent="0.15">
      <c r="C37" s="260" t="str">
        <f>+IF(D33=0,"",IF(D29&lt;D33,"エラー !：上の表は、⑩の内数である⑭の量が⑩を超えています",""))</f>
        <v/>
      </c>
      <c r="J37" s="68"/>
      <c r="K37" s="68"/>
      <c r="R37" s="68"/>
      <c r="S37" s="68"/>
      <c r="T37" s="68"/>
      <c r="AF37" s="53"/>
      <c r="AG37" s="53"/>
      <c r="AH37" s="53"/>
      <c r="AI37" s="53"/>
      <c r="AJ37" s="53"/>
      <c r="AK37" s="53"/>
      <c r="AL37" s="64"/>
      <c r="AM37" s="128"/>
      <c r="AN37" s="128"/>
      <c r="AO37" s="128"/>
      <c r="AP37" s="53"/>
      <c r="AQ37" s="53"/>
      <c r="AR37" s="53"/>
      <c r="AS37" s="53"/>
      <c r="AT37" s="53"/>
      <c r="AU37" s="64"/>
      <c r="AV37" s="64"/>
      <c r="AW37" s="68"/>
      <c r="AY37" s="53"/>
      <c r="AZ37" s="53"/>
      <c r="BA37" s="53"/>
      <c r="BB37" s="53"/>
      <c r="BC37" s="53"/>
      <c r="BD37" s="53"/>
    </row>
    <row r="38" spans="2:62" ht="13.5" x14ac:dyDescent="0.15">
      <c r="H38" s="279"/>
      <c r="J38" s="68"/>
      <c r="K38" s="68"/>
      <c r="R38" s="68"/>
      <c r="S38" s="68"/>
      <c r="T38" s="68"/>
      <c r="AF38" s="53"/>
      <c r="AG38" s="53"/>
      <c r="AH38" s="53"/>
      <c r="AI38" s="53"/>
      <c r="AJ38" s="53"/>
      <c r="AK38" s="53"/>
      <c r="AL38" s="64"/>
      <c r="AM38" s="128"/>
      <c r="AN38" s="128"/>
      <c r="AO38" s="128"/>
      <c r="AP38" s="53"/>
      <c r="AQ38" s="53"/>
      <c r="AR38" s="53"/>
      <c r="AS38" s="128"/>
      <c r="AT38" s="152"/>
      <c r="AU38" s="64"/>
      <c r="AV38" s="64"/>
      <c r="AW38" s="68"/>
      <c r="AY38" s="53"/>
      <c r="AZ38" s="53"/>
      <c r="BA38" s="53"/>
      <c r="BB38" s="53"/>
      <c r="BC38" s="53"/>
      <c r="BD38" s="53"/>
    </row>
    <row r="39" spans="2:62" ht="13.5" x14ac:dyDescent="0.15">
      <c r="H39" s="279"/>
      <c r="J39" s="68"/>
      <c r="K39" s="68"/>
      <c r="R39" s="68"/>
      <c r="S39" s="68"/>
      <c r="T39" s="68"/>
      <c r="AF39" s="53"/>
      <c r="AG39" s="53"/>
      <c r="AH39" s="53"/>
      <c r="AI39" s="53"/>
      <c r="AJ39" s="53"/>
      <c r="AK39" s="53"/>
      <c r="AL39" s="64"/>
      <c r="AM39" s="128"/>
      <c r="AN39" s="128"/>
      <c r="AO39" s="128"/>
      <c r="AP39" s="53"/>
      <c r="AQ39" s="53"/>
      <c r="AR39" s="53"/>
      <c r="AS39" s="128"/>
      <c r="AT39" s="64"/>
      <c r="AU39" s="64"/>
      <c r="AV39" s="64"/>
      <c r="AW39" s="68"/>
      <c r="AY39" s="53"/>
      <c r="AZ39" s="53"/>
      <c r="BA39" s="53"/>
      <c r="BB39" s="53"/>
      <c r="BC39" s="53"/>
      <c r="BD39" s="53"/>
    </row>
    <row r="40" spans="2:62" ht="13.5" x14ac:dyDescent="0.15">
      <c r="H40" s="279"/>
      <c r="J40" s="68"/>
      <c r="K40" s="68"/>
      <c r="R40" s="68"/>
      <c r="S40" s="68"/>
      <c r="T40" s="68"/>
      <c r="AF40" s="53"/>
      <c r="AG40" s="53"/>
      <c r="AH40" s="53"/>
      <c r="AI40" s="53"/>
      <c r="AJ40" s="53"/>
      <c r="AK40" s="53"/>
      <c r="AL40" s="64"/>
      <c r="AM40" s="128"/>
      <c r="AN40" s="128"/>
      <c r="AO40" s="128"/>
      <c r="AP40" s="53"/>
      <c r="AQ40" s="53"/>
      <c r="AR40" s="53"/>
      <c r="AS40" s="128"/>
      <c r="AT40" s="64"/>
      <c r="AU40" s="64"/>
      <c r="AV40" s="64"/>
      <c r="AW40" s="68"/>
      <c r="AY40" s="53"/>
      <c r="AZ40" s="53"/>
      <c r="BA40" s="53"/>
      <c r="BB40" s="53"/>
      <c r="BC40" s="53"/>
      <c r="BD40" s="53"/>
    </row>
    <row r="41" spans="2:62" ht="13.5" x14ac:dyDescent="0.15">
      <c r="H41" s="279"/>
      <c r="J41" s="68"/>
      <c r="K41" s="68"/>
      <c r="R41" s="68"/>
      <c r="S41" s="68"/>
      <c r="T41" s="68"/>
      <c r="AF41" s="53"/>
      <c r="AG41" s="53"/>
      <c r="AH41" s="53"/>
      <c r="AI41" s="53"/>
      <c r="AJ41" s="53"/>
      <c r="AK41" s="53"/>
      <c r="AL41" s="53"/>
      <c r="AM41" s="53"/>
      <c r="AN41" s="53"/>
      <c r="AO41" s="53"/>
      <c r="AP41" s="53"/>
      <c r="AQ41" s="53"/>
      <c r="AR41" s="53"/>
      <c r="AS41" s="128"/>
      <c r="AT41" s="64"/>
      <c r="AU41" s="64"/>
      <c r="AV41" s="64"/>
      <c r="AW41" s="68"/>
      <c r="AY41" s="53"/>
      <c r="AZ41" s="53"/>
      <c r="BA41" s="53"/>
      <c r="BB41" s="53"/>
      <c r="BC41" s="53"/>
      <c r="BD41" s="53"/>
    </row>
    <row r="42" spans="2:62" ht="13.5" x14ac:dyDescent="0.15">
      <c r="H42" s="279"/>
      <c r="I42" s="68"/>
      <c r="J42" s="68"/>
      <c r="K42" s="68"/>
      <c r="R42" s="68"/>
      <c r="S42" s="68"/>
      <c r="T42" s="68"/>
      <c r="AQ42" s="53"/>
      <c r="AR42" s="53"/>
      <c r="AS42" s="128"/>
      <c r="AT42" s="64"/>
      <c r="AY42" s="53"/>
      <c r="AZ42" s="53"/>
      <c r="BA42" s="53"/>
      <c r="BB42" s="53"/>
      <c r="BC42" s="53"/>
      <c r="BD42" s="53"/>
    </row>
    <row r="43" spans="2:62" x14ac:dyDescent="0.15">
      <c r="H43" s="279"/>
      <c r="I43" s="68"/>
      <c r="J43" s="68"/>
      <c r="K43" s="68"/>
      <c r="R43" s="68"/>
      <c r="S43" s="68"/>
      <c r="T43" s="68"/>
      <c r="AW43" s="68"/>
      <c r="AY43" s="53"/>
      <c r="AZ43" s="53"/>
      <c r="BA43" s="53"/>
      <c r="BB43" s="53"/>
      <c r="BC43" s="53"/>
      <c r="BD43" s="53"/>
    </row>
    <row r="44" spans="2:62" x14ac:dyDescent="0.15">
      <c r="H44" s="279"/>
      <c r="I44" s="68"/>
      <c r="J44" s="68"/>
      <c r="K44" s="68"/>
      <c r="R44" s="68"/>
      <c r="S44" s="68"/>
      <c r="T44" s="68"/>
      <c r="AW44" s="68"/>
    </row>
    <row r="45" spans="2:62" x14ac:dyDescent="0.15">
      <c r="H45" s="279"/>
      <c r="I45" s="68"/>
      <c r="J45" s="68"/>
      <c r="K45" s="68"/>
      <c r="R45" s="68"/>
      <c r="S45" s="68"/>
      <c r="T45" s="68"/>
    </row>
    <row r="46" spans="2:62" x14ac:dyDescent="0.15">
      <c r="H46" s="279"/>
      <c r="I46" s="68"/>
      <c r="J46" s="68"/>
      <c r="K46" s="68"/>
      <c r="R46" s="68"/>
      <c r="S46" s="68"/>
      <c r="T46" s="68"/>
    </row>
    <row r="47" spans="2:62" ht="13.5" x14ac:dyDescent="0.15">
      <c r="H47" s="279"/>
      <c r="I47" s="68"/>
      <c r="J47" s="68"/>
      <c r="K47" s="68"/>
      <c r="R47" s="68"/>
      <c r="S47" s="68"/>
      <c r="T47" s="68"/>
      <c r="BH47" s="69"/>
      <c r="BI47" s="69"/>
      <c r="BJ47" s="67"/>
    </row>
    <row r="48" spans="2:62" x14ac:dyDescent="0.15">
      <c r="I48" s="68"/>
      <c r="J48" s="68"/>
      <c r="K48" s="68"/>
      <c r="R48" s="68"/>
      <c r="S48" s="68"/>
      <c r="T48" s="68"/>
      <c r="BH48" s="67"/>
    </row>
    <row r="49" spans="7:62" x14ac:dyDescent="0.15">
      <c r="G49" s="68"/>
      <c r="H49" s="68"/>
      <c r="I49" s="68"/>
      <c r="J49" s="68"/>
      <c r="K49" s="68"/>
      <c r="R49" s="68"/>
      <c r="S49" s="68"/>
      <c r="T49" s="68"/>
      <c r="BE49" s="67"/>
      <c r="BF49" s="67"/>
      <c r="BG49" s="67"/>
      <c r="BH49" s="67"/>
    </row>
    <row r="50" spans="7:62" x14ac:dyDescent="0.15">
      <c r="G50" s="68"/>
      <c r="H50" s="68"/>
      <c r="I50" s="68"/>
      <c r="J50" s="68"/>
      <c r="K50" s="68"/>
      <c r="R50" s="68"/>
      <c r="S50" s="68"/>
      <c r="T50" s="68"/>
      <c r="BE50" s="67"/>
      <c r="BF50" s="67"/>
      <c r="BG50" s="67"/>
      <c r="BH50" s="67"/>
    </row>
    <row r="51" spans="7:62" x14ac:dyDescent="0.15">
      <c r="G51" s="68"/>
      <c r="H51" s="68"/>
      <c r="I51" s="68"/>
      <c r="J51" s="68"/>
      <c r="K51" s="68"/>
      <c r="R51" s="68"/>
      <c r="S51" s="68"/>
      <c r="T51" s="68"/>
      <c r="BE51" s="67"/>
      <c r="BF51" s="67"/>
      <c r="BG51" s="67"/>
      <c r="BH51" s="67"/>
    </row>
    <row r="52" spans="7:62" x14ac:dyDescent="0.15">
      <c r="G52" s="68"/>
      <c r="H52" s="68"/>
      <c r="I52" s="68"/>
      <c r="J52" s="68"/>
      <c r="K52" s="68"/>
      <c r="R52" s="68"/>
      <c r="S52" s="68"/>
      <c r="T52" s="68"/>
      <c r="BE52" s="67"/>
      <c r="BF52" s="67"/>
      <c r="BG52" s="67"/>
      <c r="BH52" s="67"/>
    </row>
    <row r="53" spans="7:62" x14ac:dyDescent="0.15">
      <c r="G53" s="68"/>
      <c r="H53" s="68"/>
      <c r="I53" s="68"/>
      <c r="J53" s="68"/>
      <c r="K53" s="68"/>
      <c r="R53" s="68"/>
      <c r="S53" s="68"/>
      <c r="T53" s="68"/>
      <c r="BE53" s="67"/>
      <c r="BG53" s="67"/>
      <c r="BH53" s="67"/>
      <c r="BI53" s="67"/>
      <c r="BJ53" s="67"/>
    </row>
    <row r="54" spans="7:62" x14ac:dyDescent="0.15">
      <c r="G54" s="68"/>
      <c r="H54" s="68"/>
      <c r="I54" s="68"/>
      <c r="J54" s="68"/>
      <c r="K54" s="68"/>
      <c r="R54" s="68"/>
      <c r="S54" s="68"/>
      <c r="T54" s="68"/>
      <c r="BD54" s="67"/>
      <c r="BE54" s="70"/>
      <c r="BG54" s="67"/>
      <c r="BH54" s="67"/>
      <c r="BI54" s="67"/>
      <c r="BJ54" s="67"/>
    </row>
    <row r="55" spans="7:62" x14ac:dyDescent="0.15">
      <c r="G55" s="68"/>
      <c r="H55" s="68"/>
      <c r="I55" s="68"/>
      <c r="J55" s="68"/>
      <c r="K55" s="68"/>
      <c r="R55" s="68"/>
      <c r="S55" s="68"/>
      <c r="T55" s="68"/>
      <c r="BD55" s="67"/>
      <c r="BE55" s="70"/>
      <c r="BG55" s="67"/>
      <c r="BH55" s="67"/>
      <c r="BI55" s="67"/>
      <c r="BJ55" s="67"/>
    </row>
    <row r="56" spans="7:62" x14ac:dyDescent="0.15">
      <c r="G56" s="68"/>
      <c r="H56" s="68"/>
      <c r="I56" s="68"/>
      <c r="J56" s="68"/>
      <c r="K56" s="68"/>
      <c r="R56" s="68"/>
      <c r="S56" s="68"/>
      <c r="T56" s="68"/>
      <c r="BD56" s="67"/>
      <c r="BE56" s="70"/>
      <c r="BG56" s="67"/>
      <c r="BH56" s="67"/>
      <c r="BI56" s="67"/>
      <c r="BJ56" s="67"/>
    </row>
    <row r="57" spans="7:62" x14ac:dyDescent="0.15">
      <c r="G57" s="68"/>
      <c r="H57" s="68"/>
      <c r="I57" s="68"/>
      <c r="BD57" s="67"/>
      <c r="BE57" s="70"/>
      <c r="BG57" s="67"/>
      <c r="BH57" s="67"/>
      <c r="BI57" s="67"/>
      <c r="BJ57" s="67"/>
    </row>
    <row r="58" spans="7:62" ht="12.75" x14ac:dyDescent="0.15">
      <c r="G58" s="68"/>
      <c r="H58" s="68"/>
      <c r="I58" s="68"/>
      <c r="L58" s="68"/>
      <c r="M58" s="71"/>
      <c r="N58" s="68"/>
      <c r="O58" s="68"/>
      <c r="BD58" s="67"/>
      <c r="BE58" s="70"/>
      <c r="BG58" s="67"/>
      <c r="BH58" s="67"/>
      <c r="BI58" s="67"/>
      <c r="BJ58" s="67"/>
    </row>
    <row r="59" spans="7:62" x14ac:dyDescent="0.15">
      <c r="G59" s="68"/>
      <c r="H59" s="68"/>
      <c r="I59" s="68"/>
      <c r="BD59" s="67"/>
      <c r="BE59" s="70"/>
      <c r="BG59" s="67"/>
      <c r="BH59" s="67"/>
      <c r="BI59" s="67"/>
      <c r="BJ59" s="67"/>
    </row>
    <row r="60" spans="7:62" x14ac:dyDescent="0.15">
      <c r="G60" s="68"/>
      <c r="H60" s="68"/>
      <c r="I60" s="68"/>
      <c r="BD60" s="67"/>
      <c r="BE60" s="70"/>
      <c r="BG60" s="67"/>
      <c r="BH60" s="67"/>
      <c r="BI60" s="67"/>
      <c r="BJ60" s="67"/>
    </row>
    <row r="61" spans="7:62" x14ac:dyDescent="0.15">
      <c r="G61" s="68"/>
      <c r="H61" s="68"/>
      <c r="I61" s="68"/>
      <c r="BD61" s="67"/>
      <c r="BE61" s="70"/>
      <c r="BG61" s="67"/>
      <c r="BH61" s="67"/>
      <c r="BI61" s="67"/>
      <c r="BJ61" s="67"/>
    </row>
    <row r="62" spans="7:62" x14ac:dyDescent="0.15">
      <c r="BD62" s="67"/>
      <c r="BE62" s="70"/>
      <c r="BG62" s="67"/>
      <c r="BH62" s="67"/>
      <c r="BI62" s="67"/>
      <c r="BJ62" s="67"/>
    </row>
    <row r="63" spans="7:62" x14ac:dyDescent="0.15">
      <c r="BD63" s="67"/>
      <c r="BE63" s="70"/>
      <c r="BG63" s="67"/>
      <c r="BH63" s="67"/>
      <c r="BI63" s="67"/>
      <c r="BJ63" s="67"/>
    </row>
    <row r="64" spans="7:62" x14ac:dyDescent="0.15">
      <c r="BD64" s="67"/>
      <c r="BE64" s="70"/>
      <c r="BG64" s="67"/>
      <c r="BH64" s="67"/>
      <c r="BI64" s="67"/>
      <c r="BJ64" s="67"/>
    </row>
    <row r="65" spans="12:62" x14ac:dyDescent="0.15">
      <c r="BD65" s="67"/>
      <c r="BE65" s="70"/>
      <c r="BG65" s="67"/>
      <c r="BH65" s="67"/>
      <c r="BI65" s="67"/>
      <c r="BJ65" s="67"/>
    </row>
    <row r="66" spans="12:62" x14ac:dyDescent="0.15">
      <c r="BD66" s="67"/>
      <c r="BE66" s="70"/>
      <c r="BG66" s="67"/>
      <c r="BH66" s="67"/>
      <c r="BI66" s="67"/>
      <c r="BJ66" s="67"/>
    </row>
    <row r="67" spans="12:62" x14ac:dyDescent="0.15">
      <c r="BD67" s="67"/>
      <c r="BE67" s="70"/>
      <c r="BG67" s="67"/>
      <c r="BH67" s="67"/>
      <c r="BI67" s="67"/>
      <c r="BJ67" s="67"/>
    </row>
    <row r="69" spans="12:62" ht="12.75" x14ac:dyDescent="0.15">
      <c r="L69" s="68"/>
      <c r="M69" s="71"/>
      <c r="N69" s="68"/>
      <c r="O69" s="68"/>
    </row>
    <row r="70" spans="12:62" ht="12.75" x14ac:dyDescent="0.15">
      <c r="L70" s="68"/>
      <c r="M70" s="71"/>
      <c r="N70" s="68"/>
      <c r="O70" s="68"/>
    </row>
    <row r="71" spans="12:62" ht="12.75" x14ac:dyDescent="0.15">
      <c r="L71" s="68"/>
      <c r="M71" s="71"/>
      <c r="N71" s="68"/>
      <c r="O71" s="68"/>
    </row>
    <row r="72" spans="12:62" ht="12.75" x14ac:dyDescent="0.15">
      <c r="L72" s="68"/>
      <c r="M72" s="71"/>
      <c r="N72" s="68"/>
      <c r="O72" s="68"/>
    </row>
    <row r="73" spans="12:62" ht="12.75" x14ac:dyDescent="0.15">
      <c r="L73" s="68"/>
      <c r="M73" s="71"/>
      <c r="N73" s="68"/>
      <c r="O73" s="68"/>
    </row>
    <row r="74" spans="12:62" ht="12.75" x14ac:dyDescent="0.15">
      <c r="L74" s="68"/>
      <c r="M74" s="71"/>
      <c r="N74" s="68"/>
      <c r="O74" s="68"/>
    </row>
    <row r="75" spans="12:62" ht="12.75" x14ac:dyDescent="0.15">
      <c r="L75" s="68"/>
      <c r="M75" s="71"/>
      <c r="N75" s="68"/>
      <c r="O75" s="68"/>
    </row>
    <row r="76" spans="12:62" ht="12.75" x14ac:dyDescent="0.15">
      <c r="L76" s="68"/>
      <c r="M76" s="71"/>
      <c r="N76" s="68"/>
      <c r="O76" s="68"/>
    </row>
  </sheetData>
  <sheetProtection algorithmName="SHA-512" hashValue="6MVZPKQ+Sw0t3jx2THfwYDB6gTuq4UMkcWrsEiYCbTmbk6SjcZrLnnRq2XpHQoeT/sufdUzfMSf4DM6Da5pndw==" saltValue="SamZ7fb913t2xtaZz5ihug==" spinCount="100000" sheet="1" objects="1" scenarios="1"/>
  <mergeCells count="113">
    <mergeCell ref="AW19:AW20"/>
    <mergeCell ref="B26:C26"/>
    <mergeCell ref="B2:H3"/>
    <mergeCell ref="B21:J22"/>
    <mergeCell ref="B7:C7"/>
    <mergeCell ref="H24:I24"/>
    <mergeCell ref="H23:J23"/>
    <mergeCell ref="B23:C23"/>
    <mergeCell ref="B24:C24"/>
    <mergeCell ref="F9:I9"/>
    <mergeCell ref="D26:F26"/>
    <mergeCell ref="H25:I25"/>
    <mergeCell ref="H26:I26"/>
    <mergeCell ref="D24:F24"/>
    <mergeCell ref="F12:H12"/>
    <mergeCell ref="F15:H15"/>
    <mergeCell ref="AB3:AD3"/>
    <mergeCell ref="M7:AB8"/>
    <mergeCell ref="AE17:AE21"/>
    <mergeCell ref="Q17:T17"/>
    <mergeCell ref="U17:X17"/>
    <mergeCell ref="AS24:AU24"/>
    <mergeCell ref="Z17:AB17"/>
    <mergeCell ref="Q20:T20"/>
    <mergeCell ref="B27:C27"/>
    <mergeCell ref="B29:C29"/>
    <mergeCell ref="B30:C30"/>
    <mergeCell ref="D27:F27"/>
    <mergeCell ref="B32:C32"/>
    <mergeCell ref="B31:C31"/>
    <mergeCell ref="H27:I27"/>
    <mergeCell ref="B33:C33"/>
    <mergeCell ref="B28:C28"/>
    <mergeCell ref="D33:F33"/>
    <mergeCell ref="D32:F32"/>
    <mergeCell ref="D30:F30"/>
    <mergeCell ref="H32:I32"/>
    <mergeCell ref="H33:I33"/>
    <mergeCell ref="H31:I31"/>
    <mergeCell ref="D28:F28"/>
    <mergeCell ref="D29:F29"/>
    <mergeCell ref="D31:F31"/>
    <mergeCell ref="H28:I28"/>
    <mergeCell ref="H29:I29"/>
    <mergeCell ref="H30:I30"/>
    <mergeCell ref="Y29:Z29"/>
    <mergeCell ref="AA29:AE29"/>
    <mergeCell ref="AA30:AE30"/>
    <mergeCell ref="AO17:AP17"/>
    <mergeCell ref="AI17:AL17"/>
    <mergeCell ref="AA32:AE34"/>
    <mergeCell ref="AS27:AU27"/>
    <mergeCell ref="AI11:AN11"/>
    <mergeCell ref="AI14:AN14"/>
    <mergeCell ref="AL27:AO27"/>
    <mergeCell ref="AM26:AP26"/>
    <mergeCell ref="AF32:AK34"/>
    <mergeCell ref="AS31:AU31"/>
    <mergeCell ref="AT29:AV30"/>
    <mergeCell ref="AS29:AS30"/>
    <mergeCell ref="AL31:AQ31"/>
    <mergeCell ref="AM29:AP29"/>
    <mergeCell ref="AL32:AO34"/>
    <mergeCell ref="Y30:Z30"/>
    <mergeCell ref="AT26:AV26"/>
    <mergeCell ref="AS16:AT16"/>
    <mergeCell ref="AO20:AP20"/>
    <mergeCell ref="P16:AB16"/>
    <mergeCell ref="Y18:AA18"/>
    <mergeCell ref="S29:V29"/>
    <mergeCell ref="AL30:AO30"/>
    <mergeCell ref="Y28:Z28"/>
    <mergeCell ref="D25:F25"/>
    <mergeCell ref="D23:G23"/>
    <mergeCell ref="G11:I11"/>
    <mergeCell ref="G14:I14"/>
    <mergeCell ref="D7:I7"/>
    <mergeCell ref="C8:K8"/>
    <mergeCell ref="B25:C25"/>
    <mergeCell ref="Y21:AA21"/>
    <mergeCell ref="Z20:AB20"/>
    <mergeCell ref="M11:M24"/>
    <mergeCell ref="P15:S15"/>
    <mergeCell ref="Q11:T11"/>
    <mergeCell ref="P12:S12"/>
    <mergeCell ref="Q14:T14"/>
    <mergeCell ref="U23:X23"/>
    <mergeCell ref="R30:U30"/>
    <mergeCell ref="M26:M33"/>
    <mergeCell ref="P27:S27"/>
    <mergeCell ref="S32:V32"/>
    <mergeCell ref="R33:U33"/>
    <mergeCell ref="AA28:AE28"/>
    <mergeCell ref="P21:S21"/>
    <mergeCell ref="P22:V22"/>
    <mergeCell ref="P24:S24"/>
    <mergeCell ref="AT23:AV23"/>
    <mergeCell ref="Q23:T23"/>
    <mergeCell ref="P18:S18"/>
    <mergeCell ref="Q26:T26"/>
    <mergeCell ref="Z5:AD5"/>
    <mergeCell ref="AF5:AU5"/>
    <mergeCell ref="AH18:AK18"/>
    <mergeCell ref="AP3:AR4"/>
    <mergeCell ref="AS3:AT3"/>
    <mergeCell ref="AI8:AN8"/>
    <mergeCell ref="AH9:AM9"/>
    <mergeCell ref="AS4:AT4"/>
    <mergeCell ref="AS18:AT18"/>
    <mergeCell ref="AS17:AT17"/>
    <mergeCell ref="AH12:AM12"/>
    <mergeCell ref="AE9:AE14"/>
    <mergeCell ref="AH15:AM15"/>
  </mergeCells>
  <phoneticPr fontId="3"/>
  <dataValidations count="3">
    <dataValidation type="custom" allowBlank="1" showInputMessage="1" showErrorMessage="1" error="入力は少数第1位までにして下さい。" sqref="AU13:AU14">
      <formula1>AU13=ROUND(AU13,1)</formula1>
    </dataValidation>
    <dataValidation type="custom" allowBlank="1" showInputMessage="1" showErrorMessage="1" sqref="H24:H33">
      <formula1>H24=ROUND(H24,1)</formula1>
    </dataValidation>
    <dataValidation type="custom" allowBlank="1" showInputMessage="1" showErrorMessage="1" error="入力は少数第1位までにしてください。" sqref="AS31:AU31 F15:H15 P12:S12 P15:S15 P18:S18 P21:S21 P24:S24 AH9:AM9 AH12:AM12 AH15:AM15 AU16:AU18 AO21 AA28:AE30 R33:U33 AL30:AO30 AS27:AU27 D24:F33">
      <formula1>D9=ROUND(D9,1)</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7">
    <pageSetUpPr fitToPage="1"/>
  </sheetPr>
  <dimension ref="B1:BJ76"/>
  <sheetViews>
    <sheetView showGridLines="0" zoomScaleNormal="100" workbookViewId="0">
      <selection activeCell="C1" sqref="C1"/>
    </sheetView>
  </sheetViews>
  <sheetFormatPr defaultColWidth="9" defaultRowHeight="12" x14ac:dyDescent="0.15"/>
  <cols>
    <col min="1" max="2" width="2.875" style="40" customWidth="1"/>
    <col min="3" max="3" width="18.375" style="40" customWidth="1"/>
    <col min="4" max="5" width="4.375" style="40" customWidth="1"/>
    <col min="6" max="6" width="3.75" style="40" customWidth="1"/>
    <col min="7" max="7" width="2.375" style="40" customWidth="1"/>
    <col min="8" max="8" width="10.375" style="40" customWidth="1"/>
    <col min="9" max="9" width="2.375" style="40" customWidth="1"/>
    <col min="10" max="11" width="2.5" style="40" customWidth="1"/>
    <col min="12" max="12" width="2.75" style="40" customWidth="1"/>
    <col min="13" max="13" width="2.875" style="40" customWidth="1"/>
    <col min="14" max="15" width="2.75" style="40" customWidth="1"/>
    <col min="16" max="16" width="3" style="40" customWidth="1"/>
    <col min="17" max="19" width="4.75" style="40" customWidth="1"/>
    <col min="20" max="22" width="2.875" style="40" customWidth="1"/>
    <col min="23" max="24" width="2.5" style="40" customWidth="1"/>
    <col min="25" max="25" width="2.875" style="40" customWidth="1"/>
    <col min="26" max="26" width="7.75" style="40" customWidth="1"/>
    <col min="27" max="27" width="4.75" style="40" customWidth="1"/>
    <col min="28" max="28" width="2" style="40" customWidth="1"/>
    <col min="29" max="30" width="2.375" style="40" customWidth="1"/>
    <col min="31" max="31" width="3.125" style="40" customWidth="1"/>
    <col min="32" max="33" width="2.375" style="40" customWidth="1"/>
    <col min="34" max="34" width="2.875" style="40" customWidth="1"/>
    <col min="35" max="35" width="7.75" style="40" customWidth="1"/>
    <col min="36" max="37" width="4.375" style="40" customWidth="1"/>
    <col min="38" max="38" width="3.375" style="40" customWidth="1"/>
    <col min="39" max="39" width="2.75" style="40" customWidth="1"/>
    <col min="40" max="40" width="2.875" style="40" customWidth="1"/>
    <col min="41" max="41" width="10.75" style="40" customWidth="1"/>
    <col min="42" max="42" width="2.875" style="40" customWidth="1"/>
    <col min="43" max="44" width="2.5" style="40" customWidth="1"/>
    <col min="45" max="45" width="2.75" style="40" customWidth="1"/>
    <col min="46" max="46" width="7.75" style="40" customWidth="1"/>
    <col min="47" max="47" width="11.75" style="40" customWidth="1"/>
    <col min="48" max="48" width="1.875" style="40" customWidth="1"/>
    <col min="49" max="49" width="5.375" style="40" customWidth="1"/>
    <col min="50" max="58" width="9" style="40"/>
    <col min="59" max="59" width="16.25" style="40" customWidth="1"/>
    <col min="60" max="16384" width="9" style="40"/>
  </cols>
  <sheetData>
    <row r="1" spans="2:49" ht="27" customHeight="1" x14ac:dyDescent="0.15">
      <c r="F1" s="39"/>
      <c r="S1" s="85" t="s">
        <v>94</v>
      </c>
      <c r="T1" s="85" t="s">
        <v>283</v>
      </c>
    </row>
    <row r="2" spans="2:49" ht="12" customHeight="1" thickBot="1" x14ac:dyDescent="0.2">
      <c r="B2" s="620" t="s">
        <v>273</v>
      </c>
      <c r="C2" s="620"/>
      <c r="D2" s="620"/>
      <c r="E2" s="620"/>
      <c r="F2" s="620"/>
      <c r="G2" s="620"/>
      <c r="H2" s="620"/>
      <c r="I2" s="127"/>
      <c r="J2" s="127"/>
      <c r="K2" s="127"/>
      <c r="L2" s="127"/>
      <c r="M2" s="127"/>
      <c r="N2" s="127"/>
      <c r="O2" s="127"/>
      <c r="P2" s="127"/>
      <c r="Q2" s="127"/>
      <c r="R2" s="127"/>
      <c r="S2" s="127"/>
      <c r="T2" s="127"/>
      <c r="U2" s="127"/>
      <c r="V2" s="127"/>
      <c r="W2" s="127"/>
      <c r="X2" s="127"/>
      <c r="Y2" s="107"/>
      <c r="Z2" s="41"/>
      <c r="AA2" s="41"/>
      <c r="AB2" s="41"/>
      <c r="AC2" s="41"/>
      <c r="AD2" s="41"/>
      <c r="AE2" s="41"/>
      <c r="AF2" s="41"/>
      <c r="AG2" s="41"/>
      <c r="AH2" s="41"/>
      <c r="AI2" s="41"/>
      <c r="AJ2" s="41"/>
      <c r="AK2" s="41"/>
      <c r="AL2" s="41"/>
      <c r="AM2" s="41"/>
      <c r="AN2" s="41"/>
      <c r="AO2" s="41"/>
      <c r="AP2" s="41"/>
      <c r="AQ2" s="41"/>
      <c r="AR2" s="41"/>
      <c r="AS2" s="41"/>
      <c r="AT2" s="41"/>
      <c r="AU2" s="119"/>
      <c r="AV2" s="117"/>
      <c r="AW2" s="413"/>
    </row>
    <row r="3" spans="2:49" ht="13.15" customHeight="1" x14ac:dyDescent="0.15">
      <c r="B3" s="620"/>
      <c r="C3" s="620"/>
      <c r="D3" s="620"/>
      <c r="E3" s="620"/>
      <c r="F3" s="620"/>
      <c r="G3" s="620"/>
      <c r="H3" s="620"/>
      <c r="I3" s="127"/>
      <c r="J3" s="127"/>
      <c r="K3" s="127"/>
      <c r="L3" s="127"/>
      <c r="M3" s="127"/>
      <c r="N3" s="127"/>
      <c r="O3" s="127"/>
      <c r="P3" s="127"/>
      <c r="Q3" s="127"/>
      <c r="R3" s="127"/>
      <c r="S3" s="127"/>
      <c r="T3" s="127"/>
      <c r="U3" s="127"/>
      <c r="V3" s="127"/>
      <c r="W3" s="127"/>
      <c r="X3" s="127"/>
      <c r="Y3" s="107"/>
      <c r="Z3" s="42"/>
      <c r="AA3" s="42"/>
      <c r="AB3" s="589"/>
      <c r="AC3" s="589"/>
      <c r="AD3" s="589"/>
      <c r="AE3" s="90"/>
      <c r="AF3" s="108"/>
      <c r="AG3" s="108"/>
      <c r="AH3" s="108"/>
      <c r="AI3" s="108"/>
      <c r="AJ3" s="108"/>
      <c r="AK3" s="108"/>
      <c r="AL3" s="108"/>
      <c r="AM3" s="108"/>
      <c r="AN3" s="108"/>
      <c r="AO3" s="108"/>
      <c r="AP3" s="633" t="s">
        <v>328</v>
      </c>
      <c r="AQ3" s="592"/>
      <c r="AR3" s="593"/>
      <c r="AS3" s="597" t="s">
        <v>0</v>
      </c>
      <c r="AT3" s="598"/>
      <c r="AU3" s="118" t="s">
        <v>113</v>
      </c>
      <c r="AV3" s="108"/>
      <c r="AW3" s="413"/>
    </row>
    <row r="4" spans="2:49" ht="14.25" thickBot="1" x14ac:dyDescent="0.2">
      <c r="C4" s="107"/>
      <c r="F4" s="107"/>
      <c r="G4" s="107"/>
      <c r="H4" s="107"/>
      <c r="I4" s="107"/>
      <c r="J4" s="107"/>
      <c r="K4" s="107"/>
      <c r="L4" s="107"/>
      <c r="M4" s="107"/>
      <c r="N4" s="107"/>
      <c r="O4" s="107"/>
      <c r="P4" s="107"/>
      <c r="Q4" s="107"/>
      <c r="R4" s="107"/>
      <c r="S4" s="107"/>
      <c r="T4" s="107"/>
      <c r="U4" s="107"/>
      <c r="V4" s="107"/>
      <c r="W4" s="107"/>
      <c r="X4" s="107"/>
      <c r="Y4" s="107"/>
      <c r="Z4" s="42"/>
      <c r="AA4" s="42"/>
      <c r="AB4" s="109"/>
      <c r="AC4" s="109"/>
      <c r="AD4" s="109"/>
      <c r="AE4" s="90"/>
      <c r="AF4" s="108"/>
      <c r="AG4" s="108"/>
      <c r="AH4" s="108"/>
      <c r="AI4" s="108"/>
      <c r="AJ4" s="108"/>
      <c r="AK4" s="108"/>
      <c r="AL4" s="108"/>
      <c r="AM4" s="108"/>
      <c r="AN4" s="108"/>
      <c r="AO4" s="108"/>
      <c r="AP4" s="594"/>
      <c r="AQ4" s="595"/>
      <c r="AR4" s="596"/>
      <c r="AS4" s="599" t="str">
        <f>+表紙!N28</f>
        <v>○</v>
      </c>
      <c r="AT4" s="600"/>
      <c r="AU4" s="274" t="str">
        <f>+表紙!O28</f>
        <v>　</v>
      </c>
      <c r="AV4" s="108"/>
      <c r="AW4" s="413"/>
    </row>
    <row r="5" spans="2:49" ht="15" customHeight="1" x14ac:dyDescent="0.15">
      <c r="B5" s="154" t="s">
        <v>105</v>
      </c>
      <c r="C5" s="154"/>
      <c r="F5" s="154"/>
      <c r="G5" s="106"/>
      <c r="H5" s="106"/>
      <c r="I5" s="106"/>
      <c r="J5" s="106"/>
      <c r="K5" s="106"/>
      <c r="L5" s="106"/>
      <c r="M5" s="42"/>
      <c r="N5" s="42"/>
      <c r="O5" s="42"/>
      <c r="P5" s="42"/>
      <c r="Q5" s="42"/>
      <c r="R5" s="42"/>
      <c r="S5" s="42"/>
      <c r="T5" s="42"/>
      <c r="U5" s="42"/>
      <c r="V5" s="42"/>
      <c r="W5" s="42"/>
      <c r="X5" s="42"/>
      <c r="Y5" s="42"/>
      <c r="Z5" s="634" t="s">
        <v>101</v>
      </c>
      <c r="AA5" s="634"/>
      <c r="AB5" s="635"/>
      <c r="AC5" s="635"/>
      <c r="AD5" s="635"/>
      <c r="AE5" s="90" t="s">
        <v>106</v>
      </c>
      <c r="AF5" s="630" t="str">
        <f>+表紙!F47</f>
        <v>風越建設株式会社</v>
      </c>
      <c r="AG5" s="630"/>
      <c r="AH5" s="630"/>
      <c r="AI5" s="630"/>
      <c r="AJ5" s="630"/>
      <c r="AK5" s="630"/>
      <c r="AL5" s="630"/>
      <c r="AM5" s="630"/>
      <c r="AN5" s="630"/>
      <c r="AO5" s="630"/>
      <c r="AP5" s="630"/>
      <c r="AQ5" s="630"/>
      <c r="AR5" s="630"/>
      <c r="AS5" s="630"/>
      <c r="AT5" s="630"/>
      <c r="AU5" s="630"/>
      <c r="AV5" s="243"/>
      <c r="AW5" s="413"/>
    </row>
    <row r="6" spans="2:49" ht="24.75" customHeight="1" thickBot="1" x14ac:dyDescent="0.2">
      <c r="B6" s="302" t="s">
        <v>443</v>
      </c>
      <c r="C6" s="134"/>
      <c r="F6" s="134"/>
      <c r="G6" s="134"/>
      <c r="H6" s="134"/>
      <c r="I6" s="134"/>
      <c r="J6" s="134"/>
      <c r="K6" s="134"/>
      <c r="L6" s="134"/>
      <c r="M6" s="134"/>
      <c r="N6" s="134"/>
      <c r="O6" s="134"/>
      <c r="P6" s="134"/>
      <c r="Q6" s="134"/>
      <c r="R6" s="134"/>
      <c r="S6" s="134"/>
      <c r="T6" s="134"/>
      <c r="U6" s="134"/>
      <c r="V6" s="134"/>
      <c r="W6" s="134"/>
      <c r="X6" s="134"/>
      <c r="Y6" s="134"/>
      <c r="Z6" s="84"/>
      <c r="AA6" s="84"/>
      <c r="AB6" s="138"/>
      <c r="AC6" s="159"/>
      <c r="AD6" s="159"/>
      <c r="AE6" s="159"/>
      <c r="AF6" s="159"/>
      <c r="AG6" s="159"/>
      <c r="AH6" s="159"/>
      <c r="AI6" s="159"/>
      <c r="AJ6" s="159"/>
      <c r="AK6" s="159"/>
      <c r="AL6" s="159"/>
      <c r="AM6" s="159"/>
      <c r="AN6" s="159"/>
      <c r="AO6" s="159"/>
      <c r="AP6" s="159"/>
      <c r="AQ6" s="159"/>
      <c r="AR6" s="159"/>
      <c r="AS6" s="159"/>
      <c r="AT6" s="159"/>
      <c r="AU6" s="159"/>
      <c r="AV6" s="159"/>
      <c r="AW6" s="413"/>
    </row>
    <row r="7" spans="2:49" ht="28.15" customHeight="1" thickBot="1" x14ac:dyDescent="0.2">
      <c r="B7" s="537" t="s">
        <v>89</v>
      </c>
      <c r="C7" s="538"/>
      <c r="D7" s="611" t="s">
        <v>211</v>
      </c>
      <c r="E7" s="612"/>
      <c r="F7" s="612"/>
      <c r="G7" s="612"/>
      <c r="H7" s="612"/>
      <c r="I7" s="613"/>
      <c r="J7" s="143"/>
      <c r="K7" s="53"/>
      <c r="L7" s="156"/>
      <c r="M7" s="637" t="s">
        <v>108</v>
      </c>
      <c r="N7" s="638"/>
      <c r="O7" s="638"/>
      <c r="P7" s="638"/>
      <c r="Q7" s="638"/>
      <c r="R7" s="638"/>
      <c r="S7" s="638"/>
      <c r="T7" s="638"/>
      <c r="U7" s="638"/>
      <c r="V7" s="638"/>
      <c r="W7" s="639"/>
      <c r="X7" s="639"/>
      <c r="Y7" s="638"/>
      <c r="Z7" s="638"/>
      <c r="AA7" s="638"/>
      <c r="AB7" s="640"/>
      <c r="AC7" s="159"/>
      <c r="AD7" s="159"/>
      <c r="AE7" s="159"/>
      <c r="AF7" s="93"/>
      <c r="AG7" s="93"/>
      <c r="AH7" s="93"/>
      <c r="AI7" s="93"/>
      <c r="AJ7" s="93"/>
      <c r="AK7" s="93"/>
      <c r="AL7" s="93"/>
      <c r="AM7" s="93"/>
      <c r="AN7" s="93"/>
      <c r="AO7" s="53"/>
      <c r="AP7" s="53"/>
      <c r="AQ7" s="53"/>
      <c r="AR7" s="53"/>
      <c r="AS7"/>
      <c r="AT7"/>
      <c r="AU7"/>
      <c r="AV7"/>
      <c r="AW7" s="413"/>
    </row>
    <row r="8" spans="2:49" ht="28.15" customHeight="1" thickTop="1" thickBot="1" x14ac:dyDescent="0.2">
      <c r="B8" s="43" t="s">
        <v>103</v>
      </c>
      <c r="C8" s="548" t="s">
        <v>111</v>
      </c>
      <c r="D8" s="548"/>
      <c r="E8" s="548"/>
      <c r="F8" s="548"/>
      <c r="G8" s="548"/>
      <c r="H8" s="548"/>
      <c r="I8" s="548"/>
      <c r="J8" s="548"/>
      <c r="K8" s="548"/>
      <c r="L8" s="148"/>
      <c r="M8" s="641"/>
      <c r="N8" s="642"/>
      <c r="O8" s="642"/>
      <c r="P8" s="642"/>
      <c r="Q8" s="642"/>
      <c r="R8" s="642"/>
      <c r="S8" s="642"/>
      <c r="T8" s="642"/>
      <c r="U8" s="642"/>
      <c r="V8" s="642"/>
      <c r="W8" s="642"/>
      <c r="X8" s="642"/>
      <c r="Y8" s="642"/>
      <c r="Z8" s="642"/>
      <c r="AA8" s="642"/>
      <c r="AB8" s="643"/>
      <c r="AC8" s="93"/>
      <c r="AD8" s="93"/>
      <c r="AE8" s="93"/>
      <c r="AF8" s="53"/>
      <c r="AG8" s="49"/>
      <c r="AH8" s="45" t="s">
        <v>29</v>
      </c>
      <c r="AI8" s="531" t="s">
        <v>337</v>
      </c>
      <c r="AJ8" s="531"/>
      <c r="AK8" s="531"/>
      <c r="AL8" s="531"/>
      <c r="AM8" s="531"/>
      <c r="AN8" s="532"/>
      <c r="AO8" s="53"/>
      <c r="AP8" s="53"/>
      <c r="AQ8" s="53"/>
      <c r="AR8" s="53"/>
      <c r="AS8"/>
      <c r="AT8"/>
      <c r="AU8"/>
      <c r="AV8"/>
      <c r="AW8" s="413"/>
    </row>
    <row r="9" spans="2:49" ht="24.75" customHeight="1" thickTop="1" thickBot="1" x14ac:dyDescent="0.2">
      <c r="B9" s="188" t="s">
        <v>257</v>
      </c>
      <c r="F9" s="545" t="s">
        <v>196</v>
      </c>
      <c r="G9" s="546"/>
      <c r="H9" s="546"/>
      <c r="I9" s="547"/>
      <c r="J9" s="148"/>
      <c r="K9" s="148"/>
      <c r="L9" s="148"/>
      <c r="M9" s="148"/>
      <c r="N9" s="148"/>
      <c r="O9" s="148"/>
      <c r="P9" s="148"/>
      <c r="Q9" s="148"/>
      <c r="R9" s="148"/>
      <c r="S9" s="148"/>
      <c r="T9" s="148"/>
      <c r="U9" s="148"/>
      <c r="V9" s="148"/>
      <c r="W9" s="130"/>
      <c r="X9" s="130"/>
      <c r="Y9" s="130"/>
      <c r="Z9" s="93"/>
      <c r="AA9" s="93"/>
      <c r="AB9" s="93"/>
      <c r="AC9" s="93"/>
      <c r="AD9" s="93"/>
      <c r="AE9" s="564" t="s">
        <v>20</v>
      </c>
      <c r="AF9" s="56"/>
      <c r="AH9" s="535"/>
      <c r="AI9" s="536"/>
      <c r="AJ9" s="536"/>
      <c r="AK9" s="536"/>
      <c r="AL9" s="536"/>
      <c r="AM9" s="536"/>
      <c r="AN9" s="52" t="s">
        <v>13</v>
      </c>
      <c r="AO9" s="53"/>
      <c r="AP9" s="53"/>
      <c r="AQ9" s="53"/>
      <c r="AR9" s="53"/>
      <c r="AS9"/>
      <c r="AT9"/>
      <c r="AU9"/>
      <c r="AV9"/>
      <c r="AW9" s="413"/>
    </row>
    <row r="10" spans="2:49" ht="24.75" customHeight="1" thickTop="1" thickBot="1" x14ac:dyDescent="0.2">
      <c r="F10" s="94"/>
      <c r="G10" s="129"/>
      <c r="H10" s="129"/>
      <c r="I10" s="129"/>
      <c r="J10" s="129"/>
      <c r="K10" s="129"/>
      <c r="L10" s="129"/>
      <c r="M10" s="129"/>
      <c r="N10" s="129"/>
      <c r="O10" s="129"/>
      <c r="P10" s="129"/>
      <c r="Q10" s="129"/>
      <c r="R10" s="129"/>
      <c r="S10" s="129"/>
      <c r="T10" s="129"/>
      <c r="U10" s="129"/>
      <c r="V10" s="129"/>
      <c r="W10" s="130"/>
      <c r="X10" s="130"/>
      <c r="Y10" s="130"/>
      <c r="Z10" s="93"/>
      <c r="AA10" s="93"/>
      <c r="AB10" s="93"/>
      <c r="AD10" s="53"/>
      <c r="AE10" s="565"/>
      <c r="AF10" s="56"/>
      <c r="AN10" s="53"/>
      <c r="AO10" s="53"/>
      <c r="AP10" s="53"/>
      <c r="AQ10" s="53"/>
      <c r="AR10" s="53"/>
      <c r="AS10"/>
      <c r="AT10"/>
      <c r="AU10"/>
      <c r="AV10"/>
      <c r="AW10" s="413"/>
    </row>
    <row r="11" spans="2:49" ht="27" customHeight="1" thickTop="1" thickBot="1" x14ac:dyDescent="0.2">
      <c r="C11" s="164" t="s">
        <v>197</v>
      </c>
      <c r="F11" s="45" t="s">
        <v>17</v>
      </c>
      <c r="G11" s="531" t="s">
        <v>331</v>
      </c>
      <c r="H11" s="531"/>
      <c r="I11" s="532"/>
      <c r="J11" s="46"/>
      <c r="K11" s="47"/>
      <c r="L11" s="48"/>
      <c r="M11" s="554" t="s">
        <v>18</v>
      </c>
      <c r="N11" s="48"/>
      <c r="O11" s="49"/>
      <c r="P11" s="45" t="s">
        <v>19</v>
      </c>
      <c r="Q11" s="551" t="s">
        <v>274</v>
      </c>
      <c r="R11" s="551"/>
      <c r="S11" s="551"/>
      <c r="T11" s="552"/>
      <c r="U11" s="190"/>
      <c r="V11" s="64"/>
      <c r="W11" s="53"/>
      <c r="X11" s="53"/>
      <c r="Y11"/>
      <c r="Z11"/>
      <c r="AA11"/>
      <c r="AB11"/>
      <c r="AC11" s="53"/>
      <c r="AD11" s="61"/>
      <c r="AE11" s="565"/>
      <c r="AF11" s="145"/>
      <c r="AG11" s="49"/>
      <c r="AH11" s="45" t="s">
        <v>36</v>
      </c>
      <c r="AI11" s="531" t="s">
        <v>280</v>
      </c>
      <c r="AJ11" s="531"/>
      <c r="AK11" s="531"/>
      <c r="AL11" s="531"/>
      <c r="AM11" s="531"/>
      <c r="AN11" s="532"/>
      <c r="AO11" s="53"/>
      <c r="AP11" s="53"/>
      <c r="AQ11" s="53"/>
      <c r="AR11" s="53"/>
      <c r="AS11"/>
      <c r="AT11"/>
      <c r="AU11"/>
      <c r="AV11"/>
      <c r="AW11" s="413"/>
    </row>
    <row r="12" spans="2:49" ht="24.75" customHeight="1" thickTop="1" thickBot="1" x14ac:dyDescent="0.2">
      <c r="F12" s="549">
        <f>+ROUND(P12,1)+ROUND(P15,1)+ROUND(P18,1)+ROUND(P24,1)+P27-ROUND(F15,1)</f>
        <v>0</v>
      </c>
      <c r="G12" s="550"/>
      <c r="H12" s="550"/>
      <c r="I12" s="52" t="s">
        <v>13</v>
      </c>
      <c r="J12" s="53"/>
      <c r="K12" s="54"/>
      <c r="L12" s="53"/>
      <c r="M12" s="555"/>
      <c r="N12" s="55"/>
      <c r="P12" s="535"/>
      <c r="Q12" s="553"/>
      <c r="R12" s="553"/>
      <c r="S12" s="553"/>
      <c r="T12" s="52" t="s">
        <v>13</v>
      </c>
      <c r="U12" s="53"/>
      <c r="V12" s="53"/>
      <c r="W12" s="53"/>
      <c r="X12" s="53"/>
      <c r="Y12"/>
      <c r="Z12"/>
      <c r="AA12"/>
      <c r="AB12"/>
      <c r="AC12" s="56"/>
      <c r="AE12" s="565"/>
      <c r="AG12" s="137"/>
      <c r="AH12" s="535"/>
      <c r="AI12" s="536"/>
      <c r="AJ12" s="536"/>
      <c r="AK12" s="536"/>
      <c r="AL12" s="536"/>
      <c r="AM12" s="536"/>
      <c r="AN12" s="52" t="s">
        <v>13</v>
      </c>
      <c r="AO12" s="53"/>
      <c r="AP12" s="53"/>
      <c r="AQ12" s="53"/>
      <c r="AR12" s="53"/>
      <c r="AS12"/>
      <c r="AT12"/>
      <c r="AU12"/>
      <c r="AV12"/>
      <c r="AW12" s="413"/>
    </row>
    <row r="13" spans="2:49" ht="24.75" customHeight="1" thickTop="1" thickBot="1" x14ac:dyDescent="0.2">
      <c r="J13" s="53"/>
      <c r="K13" s="57"/>
      <c r="L13" s="53"/>
      <c r="M13" s="555"/>
      <c r="N13" s="56"/>
      <c r="U13" s="53"/>
      <c r="V13" s="53"/>
      <c r="W13" s="53"/>
      <c r="X13" s="53"/>
      <c r="Y13"/>
      <c r="Z13"/>
      <c r="AA13"/>
      <c r="AB13"/>
      <c r="AC13" s="56"/>
      <c r="AE13" s="565"/>
      <c r="AG13" s="143"/>
      <c r="AH13" s="140"/>
      <c r="AI13" s="141"/>
      <c r="AJ13" s="141"/>
      <c r="AK13" s="141"/>
      <c r="AL13" s="141"/>
      <c r="AM13" s="142"/>
      <c r="AN13" s="142"/>
      <c r="AQ13" s="41"/>
      <c r="AR13" s="41"/>
      <c r="AS13" s="139"/>
      <c r="AT13" s="139"/>
      <c r="AU13" s="278"/>
      <c r="AV13" s="53"/>
      <c r="AW13" s="413"/>
    </row>
    <row r="14" spans="2:49" ht="27" customHeight="1" thickTop="1" thickBot="1" x14ac:dyDescent="0.2">
      <c r="F14" s="51" t="s">
        <v>427</v>
      </c>
      <c r="G14" s="557" t="s">
        <v>222</v>
      </c>
      <c r="H14" s="557"/>
      <c r="I14" s="558"/>
      <c r="J14" s="59"/>
      <c r="K14" s="60"/>
      <c r="L14" s="53"/>
      <c r="M14" s="555"/>
      <c r="N14" s="56"/>
      <c r="O14" s="48"/>
      <c r="P14" s="45" t="s">
        <v>24</v>
      </c>
      <c r="Q14" s="567" t="s">
        <v>275</v>
      </c>
      <c r="R14" s="567"/>
      <c r="S14" s="567"/>
      <c r="T14" s="568"/>
      <c r="U14" s="190"/>
      <c r="V14" s="64"/>
      <c r="W14" s="53"/>
      <c r="X14" s="53"/>
      <c r="Y14"/>
      <c r="Z14"/>
      <c r="AA14"/>
      <c r="AB14"/>
      <c r="AC14" s="56"/>
      <c r="AE14" s="566"/>
      <c r="AG14" s="144"/>
      <c r="AH14" s="51" t="s">
        <v>176</v>
      </c>
      <c r="AI14" s="606" t="s">
        <v>292</v>
      </c>
      <c r="AJ14" s="606"/>
      <c r="AK14" s="606"/>
      <c r="AL14" s="606"/>
      <c r="AM14" s="606"/>
      <c r="AN14" s="607"/>
      <c r="AO14"/>
      <c r="AS14" s="139"/>
      <c r="AT14" s="139"/>
      <c r="AU14" s="278"/>
      <c r="AV14" s="53"/>
      <c r="AW14" s="413"/>
    </row>
    <row r="15" spans="2:49" ht="24.75" customHeight="1" thickBot="1" x14ac:dyDescent="0.2">
      <c r="F15" s="602"/>
      <c r="G15" s="603"/>
      <c r="H15" s="603"/>
      <c r="I15" s="44" t="s">
        <v>13</v>
      </c>
      <c r="J15" s="53"/>
      <c r="K15" s="56"/>
      <c r="L15" s="53"/>
      <c r="M15" s="555"/>
      <c r="N15" s="56"/>
      <c r="P15" s="535"/>
      <c r="Q15" s="553"/>
      <c r="R15" s="553"/>
      <c r="S15" s="553"/>
      <c r="T15" s="52" t="s">
        <v>13</v>
      </c>
      <c r="U15" s="53"/>
      <c r="V15" s="53"/>
      <c r="W15" s="53"/>
      <c r="X15" s="53"/>
      <c r="Y15"/>
      <c r="Z15"/>
      <c r="AA15"/>
      <c r="AB15"/>
      <c r="AC15" s="56"/>
      <c r="AH15" s="543"/>
      <c r="AI15" s="544"/>
      <c r="AJ15" s="544"/>
      <c r="AK15" s="544"/>
      <c r="AL15" s="544"/>
      <c r="AM15" s="544"/>
      <c r="AN15" s="44" t="s">
        <v>13</v>
      </c>
      <c r="AO15"/>
      <c r="AS15" s="62" t="s">
        <v>30</v>
      </c>
      <c r="AT15" s="63"/>
      <c r="AW15" s="413"/>
    </row>
    <row r="16" spans="2:49" ht="24.75" customHeight="1" thickTop="1" thickBot="1" x14ac:dyDescent="0.2">
      <c r="K16" s="56"/>
      <c r="L16" s="53"/>
      <c r="M16" s="555"/>
      <c r="N16" s="56"/>
      <c r="P16" s="530" t="str">
        <f>+IF(Y18=0,"",IF(Y18-P18=Y18,"エラー！：⑥残さ物量があるのに、④自ら中間処理した量がゼロになっています",""))</f>
        <v/>
      </c>
      <c r="Q16" s="530"/>
      <c r="R16" s="530"/>
      <c r="S16" s="530"/>
      <c r="T16" s="530"/>
      <c r="U16" s="530"/>
      <c r="V16" s="530"/>
      <c r="W16" s="530"/>
      <c r="X16" s="530"/>
      <c r="Y16" s="530"/>
      <c r="Z16" s="530"/>
      <c r="AA16" s="530"/>
      <c r="AB16" s="530"/>
      <c r="AC16" s="56"/>
      <c r="AD16" s="53"/>
      <c r="AE16" s="186"/>
      <c r="AP16" s="50"/>
      <c r="AQ16" s="53"/>
      <c r="AS16" s="528" t="s">
        <v>175</v>
      </c>
      <c r="AT16" s="529"/>
      <c r="AU16" s="95"/>
      <c r="AV16" s="44" t="s">
        <v>13</v>
      </c>
      <c r="AW16" s="413"/>
    </row>
    <row r="17" spans="2:49" ht="27" customHeight="1" thickTop="1" thickBot="1" x14ac:dyDescent="0.2">
      <c r="K17" s="56"/>
      <c r="L17" s="53"/>
      <c r="M17" s="555"/>
      <c r="N17" s="56"/>
      <c r="O17" s="48"/>
      <c r="P17" s="45" t="s">
        <v>27</v>
      </c>
      <c r="Q17" s="531" t="s">
        <v>276</v>
      </c>
      <c r="R17" s="531"/>
      <c r="S17" s="531"/>
      <c r="T17" s="532"/>
      <c r="U17" s="541"/>
      <c r="V17" s="542"/>
      <c r="W17" s="542"/>
      <c r="X17" s="542"/>
      <c r="Y17" s="136" t="s">
        <v>21</v>
      </c>
      <c r="Z17" s="531" t="s">
        <v>279</v>
      </c>
      <c r="AA17" s="531"/>
      <c r="AB17" s="532"/>
      <c r="AC17" s="149"/>
      <c r="AD17" s="144"/>
      <c r="AE17" s="554" t="s">
        <v>28</v>
      </c>
      <c r="AF17" s="48"/>
      <c r="AG17" s="48"/>
      <c r="AH17" s="247" t="s">
        <v>178</v>
      </c>
      <c r="AI17" s="557" t="s">
        <v>281</v>
      </c>
      <c r="AJ17" s="557"/>
      <c r="AK17" s="557"/>
      <c r="AL17" s="558"/>
      <c r="AM17" s="48"/>
      <c r="AN17" s="255"/>
      <c r="AO17" s="610" t="s">
        <v>253</v>
      </c>
      <c r="AP17" s="558"/>
      <c r="AQ17" s="257"/>
      <c r="AS17" s="528" t="s">
        <v>259</v>
      </c>
      <c r="AT17" s="529"/>
      <c r="AU17" s="95"/>
      <c r="AV17" s="44" t="s">
        <v>34</v>
      </c>
      <c r="AW17" s="413"/>
    </row>
    <row r="18" spans="2:49" ht="24.75" customHeight="1" thickBot="1" x14ac:dyDescent="0.2">
      <c r="K18" s="56"/>
      <c r="L18" s="53"/>
      <c r="M18" s="555"/>
      <c r="N18" s="56"/>
      <c r="P18" s="535"/>
      <c r="Q18" s="553"/>
      <c r="R18" s="553"/>
      <c r="S18" s="553"/>
      <c r="T18" s="52" t="s">
        <v>13</v>
      </c>
      <c r="U18"/>
      <c r="V18" s="248"/>
      <c r="W18"/>
      <c r="X18" s="194"/>
      <c r="Y18" s="549">
        <f>+ROUND(AH9,1)+ROUND(AH12,1)+ROUND(AH15,1)+AH18</f>
        <v>0</v>
      </c>
      <c r="Z18" s="550"/>
      <c r="AA18" s="550"/>
      <c r="AB18" s="52" t="s">
        <v>4</v>
      </c>
      <c r="AC18" s="193"/>
      <c r="AD18" s="193"/>
      <c r="AE18" s="555"/>
      <c r="AH18" s="585">
        <f>+ROUND(AO18,1)+ROUND(AO21,1)</f>
        <v>0</v>
      </c>
      <c r="AI18" s="582"/>
      <c r="AJ18" s="582"/>
      <c r="AK18" s="582"/>
      <c r="AL18" s="44" t="s">
        <v>13</v>
      </c>
      <c r="AM18" s="55"/>
      <c r="AO18" s="273">
        <f>+ROUND(AU16,1)+ROUND(AU17,1)+ROUND(AU18,1)</f>
        <v>0</v>
      </c>
      <c r="AP18" s="44" t="s">
        <v>34</v>
      </c>
      <c r="AS18" s="528" t="s">
        <v>177</v>
      </c>
      <c r="AT18" s="529"/>
      <c r="AU18" s="95"/>
      <c r="AV18" s="44" t="s">
        <v>26</v>
      </c>
      <c r="AW18" s="413"/>
    </row>
    <row r="19" spans="2:49" ht="24.75" customHeight="1" thickTop="1" thickBot="1" x14ac:dyDescent="0.2">
      <c r="K19" s="56"/>
      <c r="L19" s="53"/>
      <c r="M19" s="555"/>
      <c r="N19" s="56"/>
      <c r="P19" s="131"/>
      <c r="Q19" s="266"/>
      <c r="R19" s="197"/>
      <c r="S19" s="131"/>
      <c r="T19" s="131"/>
      <c r="U19" s="133"/>
      <c r="V19" s="249"/>
      <c r="W19" s="133"/>
      <c r="X19" s="133"/>
      <c r="Y19" s="132"/>
      <c r="Z19" s="132"/>
      <c r="AA19" s="132"/>
      <c r="AB19" s="132"/>
      <c r="AC19" s="53"/>
      <c r="AD19" s="53"/>
      <c r="AE19" s="555"/>
      <c r="AH19" s="53"/>
      <c r="AI19" s="56"/>
      <c r="AJ19" s="53"/>
      <c r="AK19" s="53"/>
      <c r="AL19" s="53"/>
      <c r="AM19" s="56"/>
      <c r="AS19"/>
      <c r="AT19"/>
      <c r="AU19"/>
      <c r="AV19"/>
      <c r="AW19" s="636" t="s">
        <v>450</v>
      </c>
    </row>
    <row r="20" spans="2:49" ht="27" customHeight="1" thickTop="1" thickBot="1" x14ac:dyDescent="0.2">
      <c r="K20" s="56"/>
      <c r="L20" s="53"/>
      <c r="M20" s="555"/>
      <c r="N20" s="56"/>
      <c r="P20" s="45" t="s">
        <v>48</v>
      </c>
      <c r="Q20" s="531" t="s">
        <v>277</v>
      </c>
      <c r="R20" s="531"/>
      <c r="S20" s="531"/>
      <c r="T20" s="532"/>
      <c r="U20" s="131"/>
      <c r="V20" s="250"/>
      <c r="W20" s="253"/>
      <c r="X20" s="254"/>
      <c r="Y20" s="136" t="s">
        <v>25</v>
      </c>
      <c r="Z20" s="531" t="s">
        <v>278</v>
      </c>
      <c r="AA20" s="531"/>
      <c r="AB20" s="532"/>
      <c r="AC20" s="53"/>
      <c r="AD20" s="53"/>
      <c r="AE20" s="555"/>
      <c r="AG20" s="53"/>
      <c r="AH20" s="53"/>
      <c r="AI20" s="56"/>
      <c r="AJ20" s="53"/>
      <c r="AK20" s="53"/>
      <c r="AL20" s="147"/>
      <c r="AM20" s="56"/>
      <c r="AN20" s="256"/>
      <c r="AO20" s="610" t="s">
        <v>255</v>
      </c>
      <c r="AP20" s="558"/>
      <c r="AQ20" s="191"/>
      <c r="AR20" s="53"/>
      <c r="AS20" s="58"/>
      <c r="AT20" s="58"/>
      <c r="AW20" s="636"/>
    </row>
    <row r="21" spans="2:49" ht="25.15" customHeight="1" thickBot="1" x14ac:dyDescent="0.2">
      <c r="B21" s="604" t="s">
        <v>444</v>
      </c>
      <c r="C21" s="604"/>
      <c r="D21" s="604"/>
      <c r="E21" s="604"/>
      <c r="F21" s="604"/>
      <c r="G21" s="604"/>
      <c r="H21" s="604"/>
      <c r="I21" s="604"/>
      <c r="J21" s="604"/>
      <c r="K21" s="56"/>
      <c r="L21" s="53"/>
      <c r="M21" s="555"/>
      <c r="N21" s="56"/>
      <c r="P21" s="535"/>
      <c r="Q21" s="562"/>
      <c r="R21" s="562"/>
      <c r="S21" s="562"/>
      <c r="T21" s="52" t="s">
        <v>13</v>
      </c>
      <c r="U21" s="131"/>
      <c r="V21" s="131"/>
      <c r="W21" s="131"/>
      <c r="X21" s="131"/>
      <c r="Y21" s="549">
        <f>+P18-Y18</f>
        <v>0</v>
      </c>
      <c r="Z21" s="550"/>
      <c r="AA21" s="550"/>
      <c r="AB21" s="52" t="s">
        <v>4</v>
      </c>
      <c r="AC21" s="133"/>
      <c r="AD21" s="53"/>
      <c r="AE21" s="556"/>
      <c r="AG21" s="53"/>
      <c r="AH21" s="53"/>
      <c r="AI21" s="56"/>
      <c r="AJ21" s="53"/>
      <c r="AK21" s="53"/>
      <c r="AL21" s="53"/>
      <c r="AM21" s="53"/>
      <c r="AN21" s="147"/>
      <c r="AO21" s="95"/>
      <c r="AP21" s="44" t="s">
        <v>38</v>
      </c>
      <c r="AQ21" s="191"/>
      <c r="AR21" s="53"/>
      <c r="AS21"/>
      <c r="AT21"/>
      <c r="AU21"/>
      <c r="AV21"/>
      <c r="AW21" s="413"/>
    </row>
    <row r="22" spans="2:49" ht="25.5" customHeight="1" thickTop="1" thickBot="1" x14ac:dyDescent="0.2">
      <c r="B22" s="605"/>
      <c r="C22" s="605"/>
      <c r="D22" s="605"/>
      <c r="E22" s="605"/>
      <c r="F22" s="605"/>
      <c r="G22" s="605"/>
      <c r="H22" s="605"/>
      <c r="I22" s="605"/>
      <c r="J22" s="605"/>
      <c r="K22" s="56"/>
      <c r="L22" s="53"/>
      <c r="M22" s="555"/>
      <c r="N22" s="56"/>
      <c r="P22" s="559" t="str">
        <f>+IF(P21=0,"",IF(P18&lt;P21,"エラー !：④の内数である⑤の量が④を超えています",""))</f>
        <v/>
      </c>
      <c r="Q22" s="559"/>
      <c r="R22" s="559"/>
      <c r="S22" s="559"/>
      <c r="T22" s="559"/>
      <c r="U22" s="559"/>
      <c r="V22" s="559"/>
      <c r="W22" s="132"/>
      <c r="X22" s="132"/>
      <c r="Y22" s="132"/>
      <c r="Z22" s="132"/>
      <c r="AA22" s="132"/>
      <c r="AB22" s="132"/>
      <c r="AC22" s="53"/>
      <c r="AD22" s="53"/>
      <c r="AE22" s="186"/>
      <c r="AG22" s="53"/>
      <c r="AH22" s="53"/>
      <c r="AI22" s="56"/>
      <c r="AJ22" s="53"/>
      <c r="AK22" s="53"/>
      <c r="AL22" s="53"/>
      <c r="AM22" s="53"/>
      <c r="AN22" s="53"/>
      <c r="AW22" s="413"/>
    </row>
    <row r="23" spans="2:49" ht="27" customHeight="1" thickTop="1" thickBot="1" x14ac:dyDescent="0.2">
      <c r="B23" s="601" t="s">
        <v>199</v>
      </c>
      <c r="C23" s="540"/>
      <c r="D23" s="539" t="s">
        <v>445</v>
      </c>
      <c r="E23" s="539"/>
      <c r="F23" s="539"/>
      <c r="G23" s="540"/>
      <c r="H23" s="601" t="s">
        <v>446</v>
      </c>
      <c r="I23" s="539"/>
      <c r="J23" s="540"/>
      <c r="K23" s="56"/>
      <c r="L23" s="53"/>
      <c r="M23" s="555"/>
      <c r="N23" s="56"/>
      <c r="O23" s="48"/>
      <c r="P23" s="51" t="s">
        <v>88</v>
      </c>
      <c r="Q23" s="557" t="s">
        <v>32</v>
      </c>
      <c r="R23" s="557"/>
      <c r="S23" s="557"/>
      <c r="T23" s="558"/>
      <c r="U23" s="560"/>
      <c r="V23" s="561"/>
      <c r="W23" s="561"/>
      <c r="X23" s="561"/>
      <c r="AC23" s="53"/>
      <c r="AD23" s="53"/>
      <c r="AE23"/>
      <c r="AF23"/>
      <c r="AG23"/>
      <c r="AH23"/>
      <c r="AI23" s="258"/>
      <c r="AJ23"/>
      <c r="AK23" s="53"/>
      <c r="AL23" s="53"/>
      <c r="AM23" s="53"/>
      <c r="AN23" s="151"/>
      <c r="AP23" s="53"/>
      <c r="AR23" s="49"/>
      <c r="AS23" s="136" t="s">
        <v>190</v>
      </c>
      <c r="AT23" s="531" t="s">
        <v>191</v>
      </c>
      <c r="AU23" s="531"/>
      <c r="AV23" s="532"/>
      <c r="AW23" s="413"/>
    </row>
    <row r="24" spans="2:49" ht="27" customHeight="1" thickBot="1" x14ac:dyDescent="0.2">
      <c r="B24" s="614" t="s">
        <v>200</v>
      </c>
      <c r="C24" s="615"/>
      <c r="D24" s="603">
        <v>0</v>
      </c>
      <c r="E24" s="603"/>
      <c r="F24" s="603"/>
      <c r="G24" s="195" t="s">
        <v>198</v>
      </c>
      <c r="H24" s="581">
        <f>+F12</f>
        <v>0</v>
      </c>
      <c r="I24" s="582"/>
      <c r="J24" s="195" t="s">
        <v>198</v>
      </c>
      <c r="K24" s="56"/>
      <c r="L24" s="53"/>
      <c r="M24" s="556"/>
      <c r="P24" s="543"/>
      <c r="Q24" s="563"/>
      <c r="R24" s="563"/>
      <c r="S24" s="563"/>
      <c r="T24" s="44" t="s">
        <v>13</v>
      </c>
      <c r="U24"/>
      <c r="V24"/>
      <c r="W24"/>
      <c r="X24"/>
      <c r="AC24" s="53"/>
      <c r="AD24" s="53"/>
      <c r="AE24"/>
      <c r="AF24"/>
      <c r="AG24"/>
      <c r="AH24"/>
      <c r="AI24" s="258"/>
      <c r="AJ24"/>
      <c r="AK24" s="53"/>
      <c r="AL24" s="141"/>
      <c r="AM24" s="53"/>
      <c r="AN24" s="53"/>
      <c r="AQ24" s="56"/>
      <c r="AR24" s="146"/>
      <c r="AS24" s="549">
        <f>+ROUND(AU16,1)+ROUND(AA28,1)</f>
        <v>0</v>
      </c>
      <c r="AT24" s="550"/>
      <c r="AU24" s="550"/>
      <c r="AV24" s="52" t="s">
        <v>13</v>
      </c>
      <c r="AW24" s="413"/>
    </row>
    <row r="25" spans="2:49" ht="27" customHeight="1" thickBot="1" x14ac:dyDescent="0.2">
      <c r="B25" s="614" t="s">
        <v>201</v>
      </c>
      <c r="C25" s="615"/>
      <c r="D25" s="603">
        <v>0</v>
      </c>
      <c r="E25" s="603"/>
      <c r="F25" s="603"/>
      <c r="G25" s="195" t="s">
        <v>198</v>
      </c>
      <c r="H25" s="581">
        <f>+P12+AH9</f>
        <v>0</v>
      </c>
      <c r="I25" s="582"/>
      <c r="J25" s="195" t="s">
        <v>198</v>
      </c>
      <c r="K25" s="56"/>
      <c r="L25" s="53"/>
      <c r="P25" s="53"/>
      <c r="Q25" s="53"/>
      <c r="R25" s="53"/>
      <c r="S25" s="53"/>
      <c r="T25" s="53"/>
      <c r="U25" s="53"/>
      <c r="V25" s="53"/>
      <c r="AE25" s="150"/>
      <c r="AH25" s="53"/>
      <c r="AI25" s="56"/>
      <c r="AJ25" s="53"/>
      <c r="AK25" s="53"/>
      <c r="AL25" s="187"/>
      <c r="AM25" s="187"/>
      <c r="AN25" s="187"/>
      <c r="AQ25" s="268"/>
      <c r="AR25" s="128"/>
      <c r="AW25" s="413"/>
    </row>
    <row r="26" spans="2:49" ht="27" customHeight="1" thickTop="1" thickBot="1" x14ac:dyDescent="0.2">
      <c r="B26" s="614" t="s">
        <v>202</v>
      </c>
      <c r="C26" s="615"/>
      <c r="D26" s="603">
        <v>0</v>
      </c>
      <c r="E26" s="603"/>
      <c r="F26" s="603"/>
      <c r="G26" s="195" t="s">
        <v>198</v>
      </c>
      <c r="H26" s="581">
        <f>+P21</f>
        <v>0</v>
      </c>
      <c r="I26" s="582"/>
      <c r="J26" s="195" t="s">
        <v>198</v>
      </c>
      <c r="K26" s="56"/>
      <c r="L26" s="144"/>
      <c r="M26" s="554" t="s">
        <v>35</v>
      </c>
      <c r="N26" s="48"/>
      <c r="O26" s="48"/>
      <c r="P26" s="247" t="s">
        <v>180</v>
      </c>
      <c r="Q26" s="557" t="s">
        <v>181</v>
      </c>
      <c r="R26" s="557"/>
      <c r="S26" s="557"/>
      <c r="T26" s="558"/>
      <c r="U26" s="48"/>
      <c r="V26" s="48"/>
      <c r="W26" s="48"/>
      <c r="X26" s="48"/>
      <c r="Y26" s="48"/>
      <c r="Z26" s="48"/>
      <c r="AA26" s="48"/>
      <c r="AB26" s="48"/>
      <c r="AC26" s="48"/>
      <c r="AD26" s="48"/>
      <c r="AE26" s="48"/>
      <c r="AF26" s="48"/>
      <c r="AG26" s="48"/>
      <c r="AH26" s="48"/>
      <c r="AI26" s="61"/>
      <c r="AJ26" s="48"/>
      <c r="AK26" s="49"/>
      <c r="AL26" s="136" t="s">
        <v>187</v>
      </c>
      <c r="AM26" s="531" t="s">
        <v>282</v>
      </c>
      <c r="AN26" s="531"/>
      <c r="AO26" s="531"/>
      <c r="AP26" s="532"/>
      <c r="AQ26" s="270"/>
      <c r="AR26" s="271"/>
      <c r="AS26" s="136" t="s">
        <v>192</v>
      </c>
      <c r="AT26" s="531" t="s">
        <v>430</v>
      </c>
      <c r="AU26" s="531"/>
      <c r="AV26" s="532"/>
      <c r="AW26" s="413"/>
    </row>
    <row r="27" spans="2:49" ht="27" customHeight="1" thickBot="1" x14ac:dyDescent="0.2">
      <c r="B27" s="614" t="s">
        <v>223</v>
      </c>
      <c r="C27" s="615"/>
      <c r="D27" s="603">
        <v>0</v>
      </c>
      <c r="E27" s="603"/>
      <c r="F27" s="603"/>
      <c r="G27" s="195" t="s">
        <v>198</v>
      </c>
      <c r="H27" s="581">
        <f>+Y21</f>
        <v>0</v>
      </c>
      <c r="I27" s="582"/>
      <c r="J27" s="195" t="s">
        <v>198</v>
      </c>
      <c r="M27" s="555"/>
      <c r="P27" s="585">
        <f>+R30+ROUND(R33,1)</f>
        <v>0</v>
      </c>
      <c r="Q27" s="586"/>
      <c r="R27" s="586"/>
      <c r="S27" s="586"/>
      <c r="T27" s="44" t="s">
        <v>38</v>
      </c>
      <c r="U27" s="64"/>
      <c r="V27" s="64"/>
      <c r="Y27" s="62" t="s">
        <v>39</v>
      </c>
      <c r="Z27" s="65"/>
      <c r="AH27" s="53"/>
      <c r="AI27" s="53"/>
      <c r="AJ27" s="53"/>
      <c r="AK27" s="53"/>
      <c r="AL27" s="549">
        <f>+AH18+P27</f>
        <v>0</v>
      </c>
      <c r="AM27" s="550"/>
      <c r="AN27" s="550"/>
      <c r="AO27" s="550"/>
      <c r="AP27" s="52" t="s">
        <v>13</v>
      </c>
      <c r="AQ27" s="268"/>
      <c r="AR27" s="128"/>
      <c r="AS27" s="535"/>
      <c r="AT27" s="536"/>
      <c r="AU27" s="536"/>
      <c r="AV27" s="52" t="s">
        <v>13</v>
      </c>
      <c r="AW27" s="413"/>
    </row>
    <row r="28" spans="2:49" ht="27" customHeight="1" thickTop="1" thickBot="1" x14ac:dyDescent="0.2">
      <c r="B28" s="631" t="s">
        <v>332</v>
      </c>
      <c r="C28" s="632"/>
      <c r="D28" s="603">
        <v>0</v>
      </c>
      <c r="E28" s="603"/>
      <c r="F28" s="603"/>
      <c r="G28" s="195" t="s">
        <v>198</v>
      </c>
      <c r="H28" s="581">
        <f>+P15+AH12</f>
        <v>0</v>
      </c>
      <c r="I28" s="582"/>
      <c r="J28" s="195" t="s">
        <v>198</v>
      </c>
      <c r="M28" s="555"/>
      <c r="P28" s="56"/>
      <c r="U28" s="53"/>
      <c r="V28" s="53"/>
      <c r="Y28" s="587" t="s">
        <v>175</v>
      </c>
      <c r="Z28" s="588"/>
      <c r="AA28" s="543"/>
      <c r="AB28" s="544"/>
      <c r="AC28" s="544"/>
      <c r="AD28" s="544"/>
      <c r="AE28" s="544"/>
      <c r="AF28" s="44" t="s">
        <v>13</v>
      </c>
      <c r="AH28" s="53"/>
      <c r="AI28" s="53"/>
      <c r="AN28" s="267"/>
      <c r="AQ28" s="268"/>
      <c r="AR28" s="128"/>
      <c r="AS28" s="410" t="str">
        <f>+IF(AS27=0,"",IF(AL27&lt;(AS24+AS27+AS31),"エラー !：⑩の内数である（⑫+⑬＋⑭）の量が⑩を超えています",""))</f>
        <v/>
      </c>
      <c r="AT28" s="408"/>
      <c r="AU28" s="408"/>
      <c r="AV28" s="408"/>
      <c r="AW28" s="413"/>
    </row>
    <row r="29" spans="2:49" ht="27" customHeight="1" thickTop="1" thickBot="1" x14ac:dyDescent="0.2">
      <c r="B29" s="614" t="s">
        <v>224</v>
      </c>
      <c r="C29" s="615"/>
      <c r="D29" s="603">
        <v>0</v>
      </c>
      <c r="E29" s="603"/>
      <c r="F29" s="603"/>
      <c r="G29" s="195" t="s">
        <v>198</v>
      </c>
      <c r="H29" s="581">
        <f>+AL27</f>
        <v>0</v>
      </c>
      <c r="I29" s="582"/>
      <c r="J29" s="195" t="s">
        <v>198</v>
      </c>
      <c r="M29" s="555"/>
      <c r="P29" s="56"/>
      <c r="Q29" s="144"/>
      <c r="R29" s="51" t="s">
        <v>183</v>
      </c>
      <c r="S29" s="557" t="s">
        <v>33</v>
      </c>
      <c r="T29" s="571"/>
      <c r="U29" s="571"/>
      <c r="V29" s="572"/>
      <c r="W29" s="48"/>
      <c r="X29" s="66"/>
      <c r="Y29" s="587" t="s">
        <v>258</v>
      </c>
      <c r="Z29" s="588"/>
      <c r="AA29" s="543"/>
      <c r="AB29" s="544"/>
      <c r="AC29" s="544"/>
      <c r="AD29" s="544"/>
      <c r="AE29" s="544"/>
      <c r="AF29" s="44" t="s">
        <v>13</v>
      </c>
      <c r="AH29" s="53"/>
      <c r="AI29" s="53"/>
      <c r="AJ29" s="53"/>
      <c r="AK29" s="53"/>
      <c r="AL29" s="136" t="s">
        <v>188</v>
      </c>
      <c r="AM29" s="531" t="s">
        <v>189</v>
      </c>
      <c r="AN29" s="531"/>
      <c r="AO29" s="531"/>
      <c r="AP29" s="532"/>
      <c r="AQ29" s="269"/>
      <c r="AR29" s="272"/>
      <c r="AS29" s="579" t="s">
        <v>193</v>
      </c>
      <c r="AT29" s="575" t="s">
        <v>431</v>
      </c>
      <c r="AU29" s="575"/>
      <c r="AV29" s="576"/>
      <c r="AW29" s="413"/>
    </row>
    <row r="30" spans="2:49" ht="27" customHeight="1" thickBot="1" x14ac:dyDescent="0.2">
      <c r="B30" s="614" t="s">
        <v>225</v>
      </c>
      <c r="C30" s="615"/>
      <c r="D30" s="603">
        <v>0</v>
      </c>
      <c r="E30" s="603"/>
      <c r="F30" s="603"/>
      <c r="G30" s="195" t="s">
        <v>198</v>
      </c>
      <c r="H30" s="581">
        <f>+AL30</f>
        <v>0</v>
      </c>
      <c r="I30" s="582"/>
      <c r="J30" s="195" t="s">
        <v>198</v>
      </c>
      <c r="M30" s="555"/>
      <c r="P30" s="56"/>
      <c r="R30" s="585">
        <f>+ROUND(AA28,1)+ROUND(AA29,1)+ROUND(AA30,1)</f>
        <v>0</v>
      </c>
      <c r="S30" s="586"/>
      <c r="T30" s="586"/>
      <c r="U30" s="586"/>
      <c r="V30" s="44" t="s">
        <v>16</v>
      </c>
      <c r="Y30" s="587" t="s">
        <v>186</v>
      </c>
      <c r="Z30" s="588"/>
      <c r="AA30" s="543"/>
      <c r="AB30" s="544"/>
      <c r="AC30" s="544"/>
      <c r="AD30" s="544"/>
      <c r="AE30" s="544"/>
      <c r="AF30" s="44" t="s">
        <v>13</v>
      </c>
      <c r="AL30" s="535"/>
      <c r="AM30" s="536"/>
      <c r="AN30" s="536"/>
      <c r="AO30" s="536"/>
      <c r="AP30" s="52" t="s">
        <v>13</v>
      </c>
      <c r="AS30" s="580"/>
      <c r="AT30" s="577"/>
      <c r="AU30" s="577"/>
      <c r="AV30" s="578"/>
      <c r="AW30" s="413"/>
    </row>
    <row r="31" spans="2:49" ht="27" customHeight="1" thickTop="1" thickBot="1" x14ac:dyDescent="0.2">
      <c r="B31" s="614" t="s">
        <v>226</v>
      </c>
      <c r="C31" s="615"/>
      <c r="D31" s="603">
        <v>0</v>
      </c>
      <c r="E31" s="603"/>
      <c r="F31" s="603"/>
      <c r="G31" s="195" t="s">
        <v>198</v>
      </c>
      <c r="H31" s="581">
        <f>+AS24</f>
        <v>0</v>
      </c>
      <c r="I31" s="582"/>
      <c r="J31" s="195" t="s">
        <v>198</v>
      </c>
      <c r="M31" s="555"/>
      <c r="P31" s="56"/>
      <c r="Y31"/>
      <c r="Z31"/>
      <c r="AA31" s="67" t="s">
        <v>90</v>
      </c>
      <c r="AK31" s="128"/>
      <c r="AL31" s="530" t="str">
        <f>+IF(AL30=0,"",IF(AL27&lt;AL30,"エラー !：⑩の内数である⑪の量が⑩を超えています",""))</f>
        <v/>
      </c>
      <c r="AM31" s="530"/>
      <c r="AN31" s="530"/>
      <c r="AO31" s="530"/>
      <c r="AP31" s="530"/>
      <c r="AQ31" s="530"/>
      <c r="AR31" s="41"/>
      <c r="AS31" s="573"/>
      <c r="AT31" s="574"/>
      <c r="AU31" s="574"/>
      <c r="AV31" s="163" t="s">
        <v>13</v>
      </c>
      <c r="AW31" s="413"/>
    </row>
    <row r="32" spans="2:49" ht="27" customHeight="1" thickTop="1" thickBot="1" x14ac:dyDescent="0.2">
      <c r="B32" s="614" t="s">
        <v>428</v>
      </c>
      <c r="C32" s="615"/>
      <c r="D32" s="603">
        <v>0</v>
      </c>
      <c r="E32" s="603"/>
      <c r="F32" s="603"/>
      <c r="G32" s="195" t="s">
        <v>198</v>
      </c>
      <c r="H32" s="581">
        <f>+AS27</f>
        <v>0</v>
      </c>
      <c r="I32" s="582"/>
      <c r="J32" s="195" t="s">
        <v>198</v>
      </c>
      <c r="M32" s="555"/>
      <c r="P32" s="56"/>
      <c r="Q32" s="144"/>
      <c r="R32" s="51" t="s">
        <v>185</v>
      </c>
      <c r="S32" s="557" t="s">
        <v>37</v>
      </c>
      <c r="T32" s="571"/>
      <c r="U32" s="571"/>
      <c r="V32" s="572"/>
      <c r="W32" s="53"/>
      <c r="X32" s="53"/>
      <c r="Y32"/>
      <c r="Z32"/>
      <c r="AA32" s="621" t="s">
        <v>330</v>
      </c>
      <c r="AB32" s="622"/>
      <c r="AC32" s="622"/>
      <c r="AD32" s="622"/>
      <c r="AE32" s="622"/>
      <c r="AF32" s="622" t="s">
        <v>194</v>
      </c>
      <c r="AG32" s="622"/>
      <c r="AH32" s="622"/>
      <c r="AI32" s="622"/>
      <c r="AJ32" s="622"/>
      <c r="AK32" s="622"/>
      <c r="AL32" s="622" t="s">
        <v>195</v>
      </c>
      <c r="AM32" s="622"/>
      <c r="AN32" s="622"/>
      <c r="AO32" s="627"/>
      <c r="AP32" s="189"/>
      <c r="AS32" s="411" t="str">
        <f>+IF(AS31=0,"",IF(AL27&lt;(AS24+AS27+AS31),"エラー !：⑩の内数である（⑫+⑬＋⑭）の量が⑩を超えています",""))</f>
        <v/>
      </c>
      <c r="AT32" s="409"/>
      <c r="AU32" s="409"/>
      <c r="AV32" s="409"/>
      <c r="AW32" s="413"/>
    </row>
    <row r="33" spans="2:62" ht="27" customHeight="1" thickBot="1" x14ac:dyDescent="0.2">
      <c r="B33" s="618" t="s">
        <v>429</v>
      </c>
      <c r="C33" s="619"/>
      <c r="D33" s="569">
        <v>0</v>
      </c>
      <c r="E33" s="570"/>
      <c r="F33" s="570"/>
      <c r="G33" s="196" t="s">
        <v>198</v>
      </c>
      <c r="H33" s="583">
        <f>+AS31</f>
        <v>0</v>
      </c>
      <c r="I33" s="584"/>
      <c r="J33" s="196" t="s">
        <v>198</v>
      </c>
      <c r="M33" s="556"/>
      <c r="R33" s="543"/>
      <c r="S33" s="544"/>
      <c r="T33" s="544"/>
      <c r="U33" s="544"/>
      <c r="V33" s="44" t="s">
        <v>38</v>
      </c>
      <c r="W33" s="53"/>
      <c r="X33" s="53"/>
      <c r="Y33"/>
      <c r="Z33"/>
      <c r="AA33" s="623"/>
      <c r="AB33" s="624"/>
      <c r="AC33" s="624"/>
      <c r="AD33" s="624"/>
      <c r="AE33" s="624"/>
      <c r="AF33" s="624"/>
      <c r="AG33" s="624"/>
      <c r="AH33" s="624"/>
      <c r="AI33" s="624"/>
      <c r="AJ33" s="624"/>
      <c r="AK33" s="624"/>
      <c r="AL33" s="624"/>
      <c r="AM33" s="624"/>
      <c r="AN33" s="624"/>
      <c r="AO33" s="628"/>
      <c r="AP33" s="189"/>
      <c r="AW33" s="413"/>
    </row>
    <row r="34" spans="2:62" ht="24" customHeight="1" x14ac:dyDescent="0.15">
      <c r="C34" s="259" t="str">
        <f>+IF(D30=0,"",IF(D29&lt;D30,"エラー !：上の表は、⑩の内数である⑪の量が⑩を超えています",""))</f>
        <v/>
      </c>
      <c r="AA34" s="625"/>
      <c r="AB34" s="626"/>
      <c r="AC34" s="626"/>
      <c r="AD34" s="626"/>
      <c r="AE34" s="626"/>
      <c r="AF34" s="626"/>
      <c r="AG34" s="626"/>
      <c r="AH34" s="626"/>
      <c r="AI34" s="626"/>
      <c r="AJ34" s="626"/>
      <c r="AK34" s="626"/>
      <c r="AL34" s="626"/>
      <c r="AM34" s="626"/>
      <c r="AN34" s="626"/>
      <c r="AO34" s="629"/>
      <c r="AP34" s="189"/>
      <c r="AW34" s="413"/>
    </row>
    <row r="35" spans="2:62" ht="15" customHeight="1" x14ac:dyDescent="0.15">
      <c r="C35" s="260" t="str">
        <f>+IF(D31=0,"",IF(D29&lt;D31,"エラー !：上の表は、⑩の内数である⑫の量が⑩を超えています",""))</f>
        <v/>
      </c>
      <c r="AF35" s="64"/>
      <c r="AG35" s="64"/>
      <c r="AH35" s="64"/>
      <c r="AI35" s="64"/>
      <c r="AJ35" s="64"/>
      <c r="AK35" s="64"/>
      <c r="AL35" s="53"/>
      <c r="AM35" s="53"/>
      <c r="AN35" s="53"/>
      <c r="AO35" s="53"/>
      <c r="AP35" s="53"/>
      <c r="AQ35" s="53"/>
      <c r="AR35" s="53"/>
    </row>
    <row r="36" spans="2:62" ht="15" customHeight="1" x14ac:dyDescent="0.15">
      <c r="C36" s="260" t="str">
        <f>+IF(D32=0,"",IF(D29&lt;D32,"エラー !：上の表は、⑩の内数である⑬の量が⑩を超えています",""))</f>
        <v/>
      </c>
      <c r="AF36" s="64"/>
      <c r="AG36" s="64"/>
      <c r="AH36" s="64"/>
      <c r="AI36" s="64"/>
      <c r="AJ36" s="64"/>
      <c r="AK36" s="64"/>
      <c r="AL36" s="64"/>
      <c r="AM36" s="152"/>
      <c r="AN36" s="152"/>
      <c r="AO36" s="128"/>
      <c r="AP36" s="53"/>
      <c r="AQ36" s="53"/>
      <c r="AR36" s="53"/>
      <c r="AS36" s="53"/>
      <c r="AT36" s="53"/>
      <c r="AU36" s="53"/>
      <c r="AV36" s="53"/>
      <c r="AW36" s="68"/>
      <c r="AY36" s="53"/>
      <c r="AZ36" s="53"/>
      <c r="BA36" s="53"/>
      <c r="BB36" s="53"/>
      <c r="BC36" s="53"/>
      <c r="BD36" s="53"/>
    </row>
    <row r="37" spans="2:62" ht="15" customHeight="1" x14ac:dyDescent="0.15">
      <c r="C37" s="260" t="str">
        <f>+IF(D33=0,"",IF(D29&lt;D33,"エラー !：上の表は、⑩の内数である⑭の量が⑩を超えています",""))</f>
        <v/>
      </c>
      <c r="J37" s="68"/>
      <c r="K37" s="68"/>
      <c r="R37" s="68"/>
      <c r="S37" s="68"/>
      <c r="T37" s="68"/>
      <c r="AF37" s="53"/>
      <c r="AG37" s="53"/>
      <c r="AH37" s="53"/>
      <c r="AI37" s="53"/>
      <c r="AJ37" s="53"/>
      <c r="AK37" s="53"/>
      <c r="AL37" s="64"/>
      <c r="AM37" s="128"/>
      <c r="AN37" s="128"/>
      <c r="AO37" s="128"/>
      <c r="AP37" s="53"/>
      <c r="AQ37" s="53"/>
      <c r="AR37" s="53"/>
      <c r="AS37" s="53"/>
      <c r="AT37" s="53"/>
      <c r="AU37" s="64"/>
      <c r="AV37" s="64"/>
      <c r="AW37" s="68"/>
      <c r="AY37" s="53"/>
      <c r="AZ37" s="53"/>
      <c r="BA37" s="53"/>
      <c r="BB37" s="53"/>
      <c r="BC37" s="53"/>
      <c r="BD37" s="53"/>
    </row>
    <row r="38" spans="2:62" ht="13.5" x14ac:dyDescent="0.15">
      <c r="H38" s="279"/>
      <c r="J38" s="68"/>
      <c r="K38" s="68"/>
      <c r="R38" s="68"/>
      <c r="S38" s="68"/>
      <c r="T38" s="68"/>
      <c r="AF38" s="53"/>
      <c r="AG38" s="53"/>
      <c r="AH38" s="53"/>
      <c r="AI38" s="53"/>
      <c r="AJ38" s="53"/>
      <c r="AK38" s="53"/>
      <c r="AL38" s="64"/>
      <c r="AM38" s="128"/>
      <c r="AN38" s="128"/>
      <c r="AO38" s="128"/>
      <c r="AP38" s="53"/>
      <c r="AQ38" s="53"/>
      <c r="AR38" s="53"/>
      <c r="AS38" s="128"/>
      <c r="AT38" s="152"/>
      <c r="AU38" s="64"/>
      <c r="AV38" s="64"/>
      <c r="AW38" s="68"/>
      <c r="AY38" s="53"/>
      <c r="AZ38" s="53"/>
      <c r="BA38" s="53"/>
      <c r="BB38" s="53"/>
      <c r="BC38" s="53"/>
      <c r="BD38" s="53"/>
    </row>
    <row r="39" spans="2:62" ht="13.5" x14ac:dyDescent="0.15">
      <c r="H39" s="279"/>
      <c r="J39" s="68"/>
      <c r="K39" s="68"/>
      <c r="R39" s="68"/>
      <c r="S39" s="68"/>
      <c r="T39" s="68"/>
      <c r="AF39" s="53"/>
      <c r="AG39" s="53"/>
      <c r="AH39" s="53"/>
      <c r="AI39" s="53"/>
      <c r="AJ39" s="53"/>
      <c r="AK39" s="53"/>
      <c r="AL39" s="64"/>
      <c r="AM39" s="128"/>
      <c r="AN39" s="128"/>
      <c r="AO39" s="128"/>
      <c r="AP39" s="53"/>
      <c r="AQ39" s="53"/>
      <c r="AR39" s="53"/>
      <c r="AS39" s="128"/>
      <c r="AT39" s="64"/>
      <c r="AU39" s="64"/>
      <c r="AV39" s="64"/>
      <c r="AW39" s="68"/>
      <c r="AY39" s="53"/>
      <c r="AZ39" s="53"/>
      <c r="BA39" s="53"/>
      <c r="BB39" s="53"/>
      <c r="BC39" s="53"/>
      <c r="BD39" s="53"/>
    </row>
    <row r="40" spans="2:62" ht="13.5" x14ac:dyDescent="0.15">
      <c r="H40" s="279"/>
      <c r="J40" s="68"/>
      <c r="K40" s="68"/>
      <c r="R40" s="68"/>
      <c r="S40" s="68"/>
      <c r="T40" s="68"/>
      <c r="AF40" s="53"/>
      <c r="AG40" s="53"/>
      <c r="AH40" s="53"/>
      <c r="AI40" s="53"/>
      <c r="AJ40" s="53"/>
      <c r="AK40" s="53"/>
      <c r="AL40" s="64"/>
      <c r="AM40" s="128"/>
      <c r="AN40" s="128"/>
      <c r="AO40" s="128"/>
      <c r="AP40" s="53"/>
      <c r="AQ40" s="53"/>
      <c r="AR40" s="53"/>
      <c r="AS40" s="128"/>
      <c r="AT40" s="64"/>
      <c r="AU40" s="64"/>
      <c r="AV40" s="64"/>
      <c r="AW40" s="68"/>
      <c r="AY40" s="53"/>
      <c r="AZ40" s="53"/>
      <c r="BA40" s="53"/>
      <c r="BB40" s="53"/>
      <c r="BC40" s="53"/>
      <c r="BD40" s="53"/>
    </row>
    <row r="41" spans="2:62" ht="13.5" x14ac:dyDescent="0.15">
      <c r="H41" s="279"/>
      <c r="J41" s="68"/>
      <c r="K41" s="68"/>
      <c r="R41" s="68"/>
      <c r="S41" s="68"/>
      <c r="T41" s="68"/>
      <c r="AF41" s="53"/>
      <c r="AG41" s="53"/>
      <c r="AH41" s="53"/>
      <c r="AI41" s="53"/>
      <c r="AJ41" s="53"/>
      <c r="AK41" s="53"/>
      <c r="AL41" s="53"/>
      <c r="AM41" s="53"/>
      <c r="AN41" s="53"/>
      <c r="AO41" s="53"/>
      <c r="AP41" s="53"/>
      <c r="AQ41" s="53"/>
      <c r="AR41" s="53"/>
      <c r="AS41" s="128"/>
      <c r="AT41" s="64"/>
      <c r="AU41" s="64"/>
      <c r="AV41" s="64"/>
      <c r="AW41" s="68"/>
      <c r="AY41" s="53"/>
      <c r="AZ41" s="53"/>
      <c r="BA41" s="53"/>
      <c r="BB41" s="53"/>
      <c r="BC41" s="53"/>
      <c r="BD41" s="53"/>
    </row>
    <row r="42" spans="2:62" ht="13.5" x14ac:dyDescent="0.15">
      <c r="H42" s="279"/>
      <c r="I42" s="68"/>
      <c r="J42" s="68"/>
      <c r="K42" s="68"/>
      <c r="R42" s="68"/>
      <c r="S42" s="68"/>
      <c r="T42" s="68"/>
      <c r="AQ42" s="53"/>
      <c r="AR42" s="53"/>
      <c r="AS42" s="128"/>
      <c r="AT42" s="64"/>
      <c r="AY42" s="53"/>
      <c r="AZ42" s="53"/>
      <c r="BA42" s="53"/>
      <c r="BB42" s="53"/>
      <c r="BC42" s="53"/>
      <c r="BD42" s="53"/>
    </row>
    <row r="43" spans="2:62" x14ac:dyDescent="0.15">
      <c r="H43" s="279"/>
      <c r="I43" s="68"/>
      <c r="J43" s="68"/>
      <c r="K43" s="68"/>
      <c r="R43" s="68"/>
      <c r="S43" s="68"/>
      <c r="T43" s="68"/>
      <c r="AW43" s="68"/>
      <c r="AY43" s="53"/>
      <c r="AZ43" s="53"/>
      <c r="BA43" s="53"/>
      <c r="BB43" s="53"/>
      <c r="BC43" s="53"/>
      <c r="BD43" s="53"/>
    </row>
    <row r="44" spans="2:62" x14ac:dyDescent="0.15">
      <c r="H44" s="279"/>
      <c r="I44" s="68"/>
      <c r="J44" s="68"/>
      <c r="K44" s="68"/>
      <c r="R44" s="68"/>
      <c r="S44" s="68"/>
      <c r="T44" s="68"/>
      <c r="AW44" s="68"/>
    </row>
    <row r="45" spans="2:62" x14ac:dyDescent="0.15">
      <c r="H45" s="279"/>
      <c r="I45" s="68"/>
      <c r="J45" s="68"/>
      <c r="K45" s="68"/>
      <c r="R45" s="68"/>
      <c r="S45" s="68"/>
      <c r="T45" s="68"/>
    </row>
    <row r="46" spans="2:62" x14ac:dyDescent="0.15">
      <c r="H46" s="279"/>
      <c r="I46" s="68"/>
      <c r="J46" s="68"/>
      <c r="K46" s="68"/>
      <c r="R46" s="68"/>
      <c r="S46" s="68"/>
      <c r="T46" s="68"/>
    </row>
    <row r="47" spans="2:62" ht="13.5" x14ac:dyDescent="0.15">
      <c r="H47" s="279"/>
      <c r="I47" s="68"/>
      <c r="J47" s="68"/>
      <c r="K47" s="68"/>
      <c r="R47" s="68"/>
      <c r="S47" s="68"/>
      <c r="T47" s="68"/>
      <c r="BH47" s="69"/>
      <c r="BI47" s="69"/>
      <c r="BJ47" s="67"/>
    </row>
    <row r="48" spans="2:62" x14ac:dyDescent="0.15">
      <c r="I48" s="68"/>
      <c r="J48" s="68"/>
      <c r="K48" s="68"/>
      <c r="R48" s="68"/>
      <c r="S48" s="68"/>
      <c r="T48" s="68"/>
      <c r="BH48" s="67"/>
    </row>
    <row r="49" spans="7:62" x14ac:dyDescent="0.15">
      <c r="G49" s="68"/>
      <c r="H49" s="68"/>
      <c r="I49" s="68"/>
      <c r="J49" s="68"/>
      <c r="K49" s="68"/>
      <c r="R49" s="68"/>
      <c r="S49" s="68"/>
      <c r="T49" s="68"/>
      <c r="BE49" s="67"/>
      <c r="BF49" s="67"/>
      <c r="BG49" s="67"/>
      <c r="BH49" s="67"/>
    </row>
    <row r="50" spans="7:62" x14ac:dyDescent="0.15">
      <c r="G50" s="68"/>
      <c r="H50" s="68"/>
      <c r="I50" s="68"/>
      <c r="J50" s="68"/>
      <c r="K50" s="68"/>
      <c r="R50" s="68"/>
      <c r="S50" s="68"/>
      <c r="T50" s="68"/>
      <c r="BE50" s="67"/>
      <c r="BF50" s="67"/>
      <c r="BG50" s="67"/>
      <c r="BH50" s="67"/>
    </row>
    <row r="51" spans="7:62" x14ac:dyDescent="0.15">
      <c r="G51" s="68"/>
      <c r="H51" s="68"/>
      <c r="I51" s="68"/>
      <c r="J51" s="68"/>
      <c r="K51" s="68"/>
      <c r="R51" s="68"/>
      <c r="S51" s="68"/>
      <c r="T51" s="68"/>
      <c r="BE51" s="67"/>
      <c r="BF51" s="67"/>
      <c r="BG51" s="67"/>
      <c r="BH51" s="67"/>
    </row>
    <row r="52" spans="7:62" x14ac:dyDescent="0.15">
      <c r="G52" s="68"/>
      <c r="H52" s="68"/>
      <c r="I52" s="68"/>
      <c r="J52" s="68"/>
      <c r="K52" s="68"/>
      <c r="R52" s="68"/>
      <c r="S52" s="68"/>
      <c r="T52" s="68"/>
      <c r="BE52" s="67"/>
      <c r="BF52" s="67"/>
      <c r="BG52" s="67"/>
      <c r="BH52" s="67"/>
    </row>
    <row r="53" spans="7:62" x14ac:dyDescent="0.15">
      <c r="G53" s="68"/>
      <c r="H53" s="68"/>
      <c r="I53" s="68"/>
      <c r="J53" s="68"/>
      <c r="K53" s="68"/>
      <c r="R53" s="68"/>
      <c r="S53" s="68"/>
      <c r="T53" s="68"/>
      <c r="BE53" s="67"/>
      <c r="BG53" s="67"/>
      <c r="BH53" s="67"/>
      <c r="BI53" s="67"/>
      <c r="BJ53" s="67"/>
    </row>
    <row r="54" spans="7:62" x14ac:dyDescent="0.15">
      <c r="G54" s="68"/>
      <c r="H54" s="68"/>
      <c r="I54" s="68"/>
      <c r="J54" s="68"/>
      <c r="K54" s="68"/>
      <c r="R54" s="68"/>
      <c r="S54" s="68"/>
      <c r="T54" s="68"/>
      <c r="BD54" s="67"/>
      <c r="BE54" s="70"/>
      <c r="BG54" s="67"/>
      <c r="BH54" s="67"/>
      <c r="BI54" s="67"/>
      <c r="BJ54" s="67"/>
    </row>
    <row r="55" spans="7:62" x14ac:dyDescent="0.15">
      <c r="G55" s="68"/>
      <c r="H55" s="68"/>
      <c r="I55" s="68"/>
      <c r="J55" s="68"/>
      <c r="K55" s="68"/>
      <c r="R55" s="68"/>
      <c r="S55" s="68"/>
      <c r="T55" s="68"/>
      <c r="BD55" s="67"/>
      <c r="BE55" s="70"/>
      <c r="BG55" s="67"/>
      <c r="BH55" s="67"/>
      <c r="BI55" s="67"/>
      <c r="BJ55" s="67"/>
    </row>
    <row r="56" spans="7:62" x14ac:dyDescent="0.15">
      <c r="G56" s="68"/>
      <c r="H56" s="68"/>
      <c r="I56" s="68"/>
      <c r="J56" s="68"/>
      <c r="K56" s="68"/>
      <c r="R56" s="68"/>
      <c r="S56" s="68"/>
      <c r="T56" s="68"/>
      <c r="BD56" s="67"/>
      <c r="BE56" s="70"/>
      <c r="BG56" s="67"/>
      <c r="BH56" s="67"/>
      <c r="BI56" s="67"/>
      <c r="BJ56" s="67"/>
    </row>
    <row r="57" spans="7:62" x14ac:dyDescent="0.15">
      <c r="G57" s="68"/>
      <c r="H57" s="68"/>
      <c r="I57" s="68"/>
      <c r="BD57" s="67"/>
      <c r="BE57" s="70"/>
      <c r="BG57" s="67"/>
      <c r="BH57" s="67"/>
      <c r="BI57" s="67"/>
      <c r="BJ57" s="67"/>
    </row>
    <row r="58" spans="7:62" ht="12.75" x14ac:dyDescent="0.15">
      <c r="G58" s="68"/>
      <c r="H58" s="68"/>
      <c r="I58" s="68"/>
      <c r="L58" s="68"/>
      <c r="M58" s="71"/>
      <c r="N58" s="68"/>
      <c r="O58" s="68"/>
      <c r="BD58" s="67"/>
      <c r="BE58" s="70"/>
      <c r="BG58" s="67"/>
      <c r="BH58" s="67"/>
      <c r="BI58" s="67"/>
      <c r="BJ58" s="67"/>
    </row>
    <row r="59" spans="7:62" x14ac:dyDescent="0.15">
      <c r="G59" s="68"/>
      <c r="H59" s="68"/>
      <c r="I59" s="68"/>
      <c r="BD59" s="67"/>
      <c r="BE59" s="70"/>
      <c r="BG59" s="67"/>
      <c r="BH59" s="67"/>
      <c r="BI59" s="67"/>
      <c r="BJ59" s="67"/>
    </row>
    <row r="60" spans="7:62" x14ac:dyDescent="0.15">
      <c r="G60" s="68"/>
      <c r="H60" s="68"/>
      <c r="I60" s="68"/>
      <c r="BD60" s="67"/>
      <c r="BE60" s="70"/>
      <c r="BG60" s="67"/>
      <c r="BH60" s="67"/>
      <c r="BI60" s="67"/>
      <c r="BJ60" s="67"/>
    </row>
    <row r="61" spans="7:62" x14ac:dyDescent="0.15">
      <c r="G61" s="68"/>
      <c r="H61" s="68"/>
      <c r="I61" s="68"/>
      <c r="BD61" s="67"/>
      <c r="BE61" s="70"/>
      <c r="BG61" s="67"/>
      <c r="BH61" s="67"/>
      <c r="BI61" s="67"/>
      <c r="BJ61" s="67"/>
    </row>
    <row r="62" spans="7:62" x14ac:dyDescent="0.15">
      <c r="BD62" s="67"/>
      <c r="BE62" s="70"/>
      <c r="BG62" s="67"/>
      <c r="BH62" s="67"/>
      <c r="BI62" s="67"/>
      <c r="BJ62" s="67"/>
    </row>
    <row r="63" spans="7:62" x14ac:dyDescent="0.15">
      <c r="BD63" s="67"/>
      <c r="BE63" s="70"/>
      <c r="BG63" s="67"/>
      <c r="BH63" s="67"/>
      <c r="BI63" s="67"/>
      <c r="BJ63" s="67"/>
    </row>
    <row r="64" spans="7:62" x14ac:dyDescent="0.15">
      <c r="BD64" s="67"/>
      <c r="BE64" s="70"/>
      <c r="BG64" s="67"/>
      <c r="BH64" s="67"/>
      <c r="BI64" s="67"/>
      <c r="BJ64" s="67"/>
    </row>
    <row r="65" spans="12:62" x14ac:dyDescent="0.15">
      <c r="BD65" s="67"/>
      <c r="BE65" s="70"/>
      <c r="BG65" s="67"/>
      <c r="BH65" s="67"/>
      <c r="BI65" s="67"/>
      <c r="BJ65" s="67"/>
    </row>
    <row r="66" spans="12:62" x14ac:dyDescent="0.15">
      <c r="BD66" s="67"/>
      <c r="BE66" s="70"/>
      <c r="BG66" s="67"/>
      <c r="BH66" s="67"/>
      <c r="BI66" s="67"/>
      <c r="BJ66" s="67"/>
    </row>
    <row r="67" spans="12:62" x14ac:dyDescent="0.15">
      <c r="BD67" s="67"/>
      <c r="BE67" s="70"/>
      <c r="BG67" s="67"/>
      <c r="BH67" s="67"/>
      <c r="BI67" s="67"/>
      <c r="BJ67" s="67"/>
    </row>
    <row r="69" spans="12:62" ht="12.75" x14ac:dyDescent="0.15">
      <c r="L69" s="68"/>
      <c r="M69" s="71"/>
      <c r="N69" s="68"/>
      <c r="O69" s="68"/>
    </row>
    <row r="70" spans="12:62" ht="12.75" x14ac:dyDescent="0.15">
      <c r="L70" s="68"/>
      <c r="M70" s="71"/>
      <c r="N70" s="68"/>
      <c r="O70" s="68"/>
    </row>
    <row r="71" spans="12:62" ht="12.75" x14ac:dyDescent="0.15">
      <c r="L71" s="68"/>
      <c r="M71" s="71"/>
      <c r="N71" s="68"/>
      <c r="O71" s="68"/>
    </row>
    <row r="72" spans="12:62" ht="12.75" x14ac:dyDescent="0.15">
      <c r="L72" s="68"/>
      <c r="M72" s="71"/>
      <c r="N72" s="68"/>
      <c r="O72" s="68"/>
    </row>
    <row r="73" spans="12:62" ht="12.75" x14ac:dyDescent="0.15">
      <c r="L73" s="68"/>
      <c r="M73" s="71"/>
      <c r="N73" s="68"/>
      <c r="O73" s="68"/>
    </row>
    <row r="74" spans="12:62" ht="12.75" x14ac:dyDescent="0.15">
      <c r="L74" s="68"/>
      <c r="M74" s="71"/>
      <c r="N74" s="68"/>
      <c r="O74" s="68"/>
    </row>
    <row r="75" spans="12:62" ht="12.75" x14ac:dyDescent="0.15">
      <c r="L75" s="68"/>
      <c r="M75" s="71"/>
      <c r="N75" s="68"/>
      <c r="O75" s="68"/>
    </row>
    <row r="76" spans="12:62" ht="12.75" x14ac:dyDescent="0.15">
      <c r="L76" s="68"/>
      <c r="M76" s="71"/>
      <c r="N76" s="68"/>
      <c r="O76" s="68"/>
    </row>
  </sheetData>
  <sheetProtection algorithmName="SHA-512" hashValue="ECffCJBHNbdztZWwzkVs93b68j1raHnXlUrZcwMm1Wx0YAs5lVcHSLOCnKdFiEmmvBcGS03fOsk8Ih36dP3QOQ==" saltValue="OESmxKWOIVquLrVxrtA6bw==" spinCount="100000" sheet="1" objects="1" scenarios="1"/>
  <mergeCells count="113">
    <mergeCell ref="AW19:AW20"/>
    <mergeCell ref="B33:C33"/>
    <mergeCell ref="B29:C29"/>
    <mergeCell ref="B30:C30"/>
    <mergeCell ref="B31:C31"/>
    <mergeCell ref="H33:I33"/>
    <mergeCell ref="H32:I32"/>
    <mergeCell ref="D33:F33"/>
    <mergeCell ref="D29:F29"/>
    <mergeCell ref="B24:C24"/>
    <mergeCell ref="B25:C25"/>
    <mergeCell ref="D24:F24"/>
    <mergeCell ref="H24:I24"/>
    <mergeCell ref="H26:I26"/>
    <mergeCell ref="H27:I27"/>
    <mergeCell ref="B32:C32"/>
    <mergeCell ref="H29:I29"/>
    <mergeCell ref="H30:I30"/>
    <mergeCell ref="B26:C26"/>
    <mergeCell ref="D26:F26"/>
    <mergeCell ref="D27:F27"/>
    <mergeCell ref="D28:F28"/>
    <mergeCell ref="H28:I28"/>
    <mergeCell ref="D30:F30"/>
    <mergeCell ref="B27:C27"/>
    <mergeCell ref="H31:I31"/>
    <mergeCell ref="B2:H3"/>
    <mergeCell ref="B21:J22"/>
    <mergeCell ref="D23:G23"/>
    <mergeCell ref="H23:J23"/>
    <mergeCell ref="F12:H12"/>
    <mergeCell ref="F15:H15"/>
    <mergeCell ref="B23:C23"/>
    <mergeCell ref="G11:I11"/>
    <mergeCell ref="C8:K8"/>
    <mergeCell ref="B7:C7"/>
    <mergeCell ref="D7:I7"/>
    <mergeCell ref="B28:C28"/>
    <mergeCell ref="F9:I9"/>
    <mergeCell ref="G14:I14"/>
    <mergeCell ref="Q26:T26"/>
    <mergeCell ref="S29:V29"/>
    <mergeCell ref="AE17:AE21"/>
    <mergeCell ref="Q23:T23"/>
    <mergeCell ref="AF32:AK34"/>
    <mergeCell ref="AL31:AQ31"/>
    <mergeCell ref="D32:F32"/>
    <mergeCell ref="Y28:Z28"/>
    <mergeCell ref="Y29:Z29"/>
    <mergeCell ref="Y30:Z30"/>
    <mergeCell ref="AA28:AE28"/>
    <mergeCell ref="M26:M33"/>
    <mergeCell ref="D25:F25"/>
    <mergeCell ref="AL32:AO34"/>
    <mergeCell ref="AL30:AO30"/>
    <mergeCell ref="S32:V32"/>
    <mergeCell ref="P27:S27"/>
    <mergeCell ref="AA32:AE34"/>
    <mergeCell ref="R30:U30"/>
    <mergeCell ref="H25:I25"/>
    <mergeCell ref="AA30:AE30"/>
    <mergeCell ref="R33:U33"/>
    <mergeCell ref="D31:F31"/>
    <mergeCell ref="AH18:AK18"/>
    <mergeCell ref="AS16:AT16"/>
    <mergeCell ref="AS17:AT17"/>
    <mergeCell ref="AO17:AP17"/>
    <mergeCell ref="AI17:AL17"/>
    <mergeCell ref="Q14:T14"/>
    <mergeCell ref="AE9:AE14"/>
    <mergeCell ref="P12:S12"/>
    <mergeCell ref="Y21:AA21"/>
    <mergeCell ref="P18:S18"/>
    <mergeCell ref="Y18:AA18"/>
    <mergeCell ref="P16:AB16"/>
    <mergeCell ref="Q20:T20"/>
    <mergeCell ref="P21:S21"/>
    <mergeCell ref="U17:X17"/>
    <mergeCell ref="Q17:T17"/>
    <mergeCell ref="Z20:AB20"/>
    <mergeCell ref="AB3:AD3"/>
    <mergeCell ref="AS4:AT4"/>
    <mergeCell ref="Z5:AD5"/>
    <mergeCell ref="M7:AB8"/>
    <mergeCell ref="AF5:AU5"/>
    <mergeCell ref="P15:S15"/>
    <mergeCell ref="AI14:AN14"/>
    <mergeCell ref="Q11:T11"/>
    <mergeCell ref="AH15:AM15"/>
    <mergeCell ref="AP3:AR4"/>
    <mergeCell ref="AS3:AT3"/>
    <mergeCell ref="AI8:AN8"/>
    <mergeCell ref="AH9:AM9"/>
    <mergeCell ref="AH12:AM12"/>
    <mergeCell ref="AI11:AN11"/>
    <mergeCell ref="M11:M24"/>
    <mergeCell ref="P24:S24"/>
    <mergeCell ref="P22:V22"/>
    <mergeCell ref="U23:X23"/>
    <mergeCell ref="AS27:AU27"/>
    <mergeCell ref="AS31:AU31"/>
    <mergeCell ref="AS18:AT18"/>
    <mergeCell ref="AS24:AU24"/>
    <mergeCell ref="AT23:AV23"/>
    <mergeCell ref="AT29:AV30"/>
    <mergeCell ref="AS29:AS30"/>
    <mergeCell ref="AT26:AV26"/>
    <mergeCell ref="Z17:AB17"/>
    <mergeCell ref="AL27:AO27"/>
    <mergeCell ref="AM26:AP26"/>
    <mergeCell ref="AM29:AP29"/>
    <mergeCell ref="AA29:AE29"/>
    <mergeCell ref="AO20:AP20"/>
  </mergeCells>
  <phoneticPr fontId="3"/>
  <dataValidations count="3">
    <dataValidation type="custom" allowBlank="1" showInputMessage="1" showErrorMessage="1" error="入力は少数第1位までにして下さい。" sqref="AU13:AU14">
      <formula1>AU13=ROUND(AU13,1)</formula1>
    </dataValidation>
    <dataValidation type="custom" allowBlank="1" showInputMessage="1" showErrorMessage="1" sqref="H24:H33">
      <formula1>H24=ROUND(H24,1)</formula1>
    </dataValidation>
    <dataValidation type="custom" allowBlank="1" showInputMessage="1" showErrorMessage="1" error="入力は少数第1位までにしてください。" sqref="AS31:AU31 F15:H15 P12:S12 P15:S15 P18:S18 P21:S21 P24:S24 AH9:AM9 AH12:AM12 AH15:AM15 AU16:AU18 AO21 AA28:AE30 R33:U33 AL30:AO30 AS27:AU27 D24:F33">
      <formula1>D9=ROUND(D9,1)</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pageSetUpPr fitToPage="1"/>
  </sheetPr>
  <dimension ref="B1:BJ76"/>
  <sheetViews>
    <sheetView showGridLines="0" zoomScaleNormal="100" workbookViewId="0">
      <selection activeCell="C1" sqref="C1"/>
    </sheetView>
  </sheetViews>
  <sheetFormatPr defaultColWidth="9" defaultRowHeight="12" x14ac:dyDescent="0.15"/>
  <cols>
    <col min="1" max="2" width="2.875" style="40" customWidth="1"/>
    <col min="3" max="3" width="18.375" style="40" customWidth="1"/>
    <col min="4" max="5" width="4.375" style="40" customWidth="1"/>
    <col min="6" max="6" width="3.75" style="40" customWidth="1"/>
    <col min="7" max="7" width="2.375" style="40" customWidth="1"/>
    <col min="8" max="8" width="10.375" style="40" customWidth="1"/>
    <col min="9" max="9" width="2.375" style="40" customWidth="1"/>
    <col min="10" max="11" width="2.5" style="40" customWidth="1"/>
    <col min="12" max="12" width="2.75" style="40" customWidth="1"/>
    <col min="13" max="13" width="2.875" style="40" customWidth="1"/>
    <col min="14" max="15" width="2.75" style="40" customWidth="1"/>
    <col min="16" max="16" width="3" style="40" customWidth="1"/>
    <col min="17" max="19" width="4.75" style="40" customWidth="1"/>
    <col min="20" max="22" width="2.875" style="40" customWidth="1"/>
    <col min="23" max="24" width="2.5" style="40" customWidth="1"/>
    <col min="25" max="25" width="2.875" style="40" customWidth="1"/>
    <col min="26" max="26" width="7.75" style="40" customWidth="1"/>
    <col min="27" max="27" width="4.75" style="40" customWidth="1"/>
    <col min="28" max="28" width="2" style="40" customWidth="1"/>
    <col min="29" max="30" width="2.375" style="40" customWidth="1"/>
    <col min="31" max="31" width="3.125" style="40" customWidth="1"/>
    <col min="32" max="33" width="2.375" style="40" customWidth="1"/>
    <col min="34" max="34" width="2.875" style="40" customWidth="1"/>
    <col min="35" max="35" width="7.75" style="40" customWidth="1"/>
    <col min="36" max="37" width="4.375" style="40" customWidth="1"/>
    <col min="38" max="38" width="3.375" style="40" customWidth="1"/>
    <col min="39" max="39" width="2.75" style="40" customWidth="1"/>
    <col min="40" max="40" width="2.875" style="40" customWidth="1"/>
    <col min="41" max="41" width="10.75" style="40" customWidth="1"/>
    <col min="42" max="42" width="2.875" style="40" customWidth="1"/>
    <col min="43" max="44" width="2.5" style="40" customWidth="1"/>
    <col min="45" max="45" width="2.75" style="40" customWidth="1"/>
    <col min="46" max="46" width="7.75" style="40" customWidth="1"/>
    <col min="47" max="47" width="11.75" style="40" customWidth="1"/>
    <col min="48" max="48" width="1.875" style="40" customWidth="1"/>
    <col min="49" max="49" width="5.375" style="40" customWidth="1"/>
    <col min="50" max="58" width="9" style="40"/>
    <col min="59" max="59" width="16.25" style="40" customWidth="1"/>
    <col min="60" max="16384" width="9" style="40"/>
  </cols>
  <sheetData>
    <row r="1" spans="2:49" ht="27" customHeight="1" x14ac:dyDescent="0.15">
      <c r="F1" s="39"/>
      <c r="S1" s="85" t="s">
        <v>94</v>
      </c>
      <c r="T1" s="85" t="s">
        <v>283</v>
      </c>
    </row>
    <row r="2" spans="2:49" ht="12" customHeight="1" thickBot="1" x14ac:dyDescent="0.2">
      <c r="B2" s="620" t="s">
        <v>273</v>
      </c>
      <c r="C2" s="620"/>
      <c r="D2" s="620"/>
      <c r="E2" s="620"/>
      <c r="F2" s="620"/>
      <c r="G2" s="620"/>
      <c r="H2" s="620"/>
      <c r="I2" s="127"/>
      <c r="J2" s="127"/>
      <c r="K2" s="127"/>
      <c r="L2" s="127"/>
      <c r="M2" s="127"/>
      <c r="N2" s="127"/>
      <c r="O2" s="127"/>
      <c r="P2" s="127"/>
      <c r="Q2" s="127"/>
      <c r="R2" s="127"/>
      <c r="S2" s="127"/>
      <c r="T2" s="127"/>
      <c r="U2" s="127"/>
      <c r="V2" s="127"/>
      <c r="W2" s="127"/>
      <c r="X2" s="127"/>
      <c r="Y2" s="107"/>
      <c r="Z2" s="41"/>
      <c r="AA2" s="41"/>
      <c r="AB2" s="41"/>
      <c r="AC2" s="41"/>
      <c r="AD2" s="41"/>
      <c r="AE2" s="41"/>
      <c r="AF2" s="41"/>
      <c r="AG2" s="41"/>
      <c r="AH2" s="41"/>
      <c r="AI2" s="41"/>
      <c r="AJ2" s="41"/>
      <c r="AK2" s="41"/>
      <c r="AL2" s="41"/>
      <c r="AM2" s="41"/>
      <c r="AN2" s="41"/>
      <c r="AO2" s="41"/>
      <c r="AP2" s="41"/>
      <c r="AQ2" s="41"/>
      <c r="AR2" s="41"/>
      <c r="AS2" s="41"/>
      <c r="AT2" s="41"/>
      <c r="AU2" s="119"/>
      <c r="AV2" s="117"/>
      <c r="AW2" s="413"/>
    </row>
    <row r="3" spans="2:49" ht="13.15" customHeight="1" x14ac:dyDescent="0.15">
      <c r="B3" s="620"/>
      <c r="C3" s="620"/>
      <c r="D3" s="620"/>
      <c r="E3" s="620"/>
      <c r="F3" s="620"/>
      <c r="G3" s="620"/>
      <c r="H3" s="620"/>
      <c r="I3" s="127"/>
      <c r="J3" s="127"/>
      <c r="K3" s="127"/>
      <c r="L3" s="127"/>
      <c r="M3" s="127"/>
      <c r="N3" s="127"/>
      <c r="O3" s="127"/>
      <c r="P3" s="127"/>
      <c r="Q3" s="127"/>
      <c r="R3" s="127"/>
      <c r="S3" s="127"/>
      <c r="T3" s="127"/>
      <c r="U3" s="127"/>
      <c r="V3" s="127"/>
      <c r="W3" s="127"/>
      <c r="X3" s="127"/>
      <c r="Y3" s="107"/>
      <c r="Z3" s="42"/>
      <c r="AA3" s="42"/>
      <c r="AB3" s="589"/>
      <c r="AC3" s="589"/>
      <c r="AD3" s="589"/>
      <c r="AE3" s="90"/>
      <c r="AF3" s="108"/>
      <c r="AG3" s="108"/>
      <c r="AH3" s="108"/>
      <c r="AI3" s="108"/>
      <c r="AJ3" s="108"/>
      <c r="AK3" s="108"/>
      <c r="AL3" s="108"/>
      <c r="AM3" s="108"/>
      <c r="AN3" s="108"/>
      <c r="AO3" s="108"/>
      <c r="AP3" s="633" t="s">
        <v>328</v>
      </c>
      <c r="AQ3" s="592"/>
      <c r="AR3" s="593"/>
      <c r="AS3" s="597" t="s">
        <v>0</v>
      </c>
      <c r="AT3" s="598"/>
      <c r="AU3" s="118" t="s">
        <v>113</v>
      </c>
      <c r="AV3" s="108"/>
      <c r="AW3" s="413"/>
    </row>
    <row r="4" spans="2:49" ht="14.25" thickBot="1" x14ac:dyDescent="0.2">
      <c r="C4" s="107"/>
      <c r="F4" s="107"/>
      <c r="G4" s="107"/>
      <c r="H4" s="107"/>
      <c r="I4" s="107"/>
      <c r="J4" s="107"/>
      <c r="K4" s="107"/>
      <c r="L4" s="107"/>
      <c r="M4" s="107"/>
      <c r="N4" s="107"/>
      <c r="O4" s="107"/>
      <c r="P4" s="107"/>
      <c r="Q4" s="107"/>
      <c r="R4" s="107"/>
      <c r="S4" s="107"/>
      <c r="T4" s="107"/>
      <c r="U4" s="107"/>
      <c r="V4" s="107"/>
      <c r="W4" s="107"/>
      <c r="X4" s="107"/>
      <c r="Y4" s="107"/>
      <c r="Z4" s="42"/>
      <c r="AA4" s="42"/>
      <c r="AB4" s="109"/>
      <c r="AC4" s="109"/>
      <c r="AD4" s="109"/>
      <c r="AE4" s="90"/>
      <c r="AF4" s="108"/>
      <c r="AG4" s="108"/>
      <c r="AH4" s="108"/>
      <c r="AI4" s="108"/>
      <c r="AJ4" s="108"/>
      <c r="AK4" s="108"/>
      <c r="AL4" s="108"/>
      <c r="AM4" s="108"/>
      <c r="AN4" s="108"/>
      <c r="AO4" s="108"/>
      <c r="AP4" s="594"/>
      <c r="AQ4" s="595"/>
      <c r="AR4" s="596"/>
      <c r="AS4" s="599" t="str">
        <f>+表紙!N28</f>
        <v>○</v>
      </c>
      <c r="AT4" s="600"/>
      <c r="AU4" s="274" t="str">
        <f>+表紙!O28</f>
        <v>　</v>
      </c>
      <c r="AV4" s="108"/>
      <c r="AW4" s="413"/>
    </row>
    <row r="5" spans="2:49" ht="15" customHeight="1" x14ac:dyDescent="0.15">
      <c r="B5" s="154" t="s">
        <v>105</v>
      </c>
      <c r="C5" s="154"/>
      <c r="F5" s="154"/>
      <c r="G5" s="106"/>
      <c r="H5" s="106"/>
      <c r="I5" s="106"/>
      <c r="J5" s="106"/>
      <c r="K5" s="106"/>
      <c r="L5" s="106"/>
      <c r="M5" s="42"/>
      <c r="N5" s="42"/>
      <c r="O5" s="42"/>
      <c r="P5" s="42"/>
      <c r="Q5" s="42"/>
      <c r="R5" s="42"/>
      <c r="S5" s="42"/>
      <c r="T5" s="42"/>
      <c r="U5" s="42"/>
      <c r="V5" s="42"/>
      <c r="W5" s="42"/>
      <c r="X5" s="42"/>
      <c r="Y5" s="42"/>
      <c r="Z5" s="634" t="s">
        <v>101</v>
      </c>
      <c r="AA5" s="634"/>
      <c r="AB5" s="635"/>
      <c r="AC5" s="635"/>
      <c r="AD5" s="635"/>
      <c r="AE5" s="90" t="s">
        <v>106</v>
      </c>
      <c r="AF5" s="630" t="str">
        <f>+表紙!F47</f>
        <v>風越建設株式会社</v>
      </c>
      <c r="AG5" s="630"/>
      <c r="AH5" s="630"/>
      <c r="AI5" s="630"/>
      <c r="AJ5" s="630"/>
      <c r="AK5" s="630"/>
      <c r="AL5" s="630"/>
      <c r="AM5" s="630"/>
      <c r="AN5" s="630"/>
      <c r="AO5" s="630"/>
      <c r="AP5" s="630"/>
      <c r="AQ5" s="630"/>
      <c r="AR5" s="630"/>
      <c r="AS5" s="630"/>
      <c r="AT5" s="630"/>
      <c r="AU5" s="630"/>
      <c r="AV5" s="243"/>
      <c r="AW5" s="413"/>
    </row>
    <row r="6" spans="2:49" ht="24.75" customHeight="1" thickBot="1" x14ac:dyDescent="0.2">
      <c r="B6" s="302" t="s">
        <v>443</v>
      </c>
      <c r="C6" s="134"/>
      <c r="F6" s="134"/>
      <c r="G6" s="134"/>
      <c r="H6" s="134"/>
      <c r="I6" s="134"/>
      <c r="J6" s="134"/>
      <c r="K6" s="134"/>
      <c r="L6" s="134"/>
      <c r="M6" s="134"/>
      <c r="N6" s="134"/>
      <c r="O6" s="134"/>
      <c r="P6" s="134"/>
      <c r="Q6" s="134"/>
      <c r="R6" s="134"/>
      <c r="S6" s="134"/>
      <c r="T6" s="134"/>
      <c r="U6" s="134"/>
      <c r="V6" s="134"/>
      <c r="W6" s="134"/>
      <c r="X6" s="134"/>
      <c r="Y6" s="134"/>
      <c r="Z6" s="84"/>
      <c r="AA6" s="84"/>
      <c r="AB6" s="138"/>
      <c r="AC6" s="159"/>
      <c r="AD6" s="159"/>
      <c r="AE6" s="159"/>
      <c r="AF6" s="159"/>
      <c r="AG6" s="159"/>
      <c r="AH6" s="159"/>
      <c r="AI6" s="159"/>
      <c r="AJ6" s="159"/>
      <c r="AK6" s="159"/>
      <c r="AL6" s="159"/>
      <c r="AM6" s="159"/>
      <c r="AN6" s="159"/>
      <c r="AO6" s="159"/>
      <c r="AP6" s="159"/>
      <c r="AQ6" s="159"/>
      <c r="AR6" s="159"/>
      <c r="AS6" s="159"/>
      <c r="AT6" s="159"/>
      <c r="AU6" s="159"/>
      <c r="AV6" s="159"/>
      <c r="AW6" s="413"/>
    </row>
    <row r="7" spans="2:49" ht="28.15" customHeight="1" thickBot="1" x14ac:dyDescent="0.2">
      <c r="B7" s="537" t="s">
        <v>89</v>
      </c>
      <c r="C7" s="538"/>
      <c r="D7" s="611" t="s">
        <v>212</v>
      </c>
      <c r="E7" s="612"/>
      <c r="F7" s="612"/>
      <c r="G7" s="612"/>
      <c r="H7" s="612"/>
      <c r="I7" s="613"/>
      <c r="J7" s="143"/>
      <c r="K7" s="53"/>
      <c r="L7" s="156"/>
      <c r="M7" s="637" t="s">
        <v>92</v>
      </c>
      <c r="N7" s="638"/>
      <c r="O7" s="638"/>
      <c r="P7" s="638"/>
      <c r="Q7" s="638"/>
      <c r="R7" s="638"/>
      <c r="S7" s="638"/>
      <c r="T7" s="638"/>
      <c r="U7" s="638"/>
      <c r="V7" s="638"/>
      <c r="W7" s="639"/>
      <c r="X7" s="639"/>
      <c r="Y7" s="638"/>
      <c r="Z7" s="638"/>
      <c r="AA7" s="638"/>
      <c r="AB7" s="640"/>
      <c r="AC7" s="159"/>
      <c r="AD7" s="159"/>
      <c r="AE7" s="159"/>
      <c r="AF7" s="93"/>
      <c r="AG7" s="93"/>
      <c r="AH7" s="93"/>
      <c r="AI7" s="93"/>
      <c r="AJ7" s="93"/>
      <c r="AK7" s="93"/>
      <c r="AL7" s="93"/>
      <c r="AM7" s="93"/>
      <c r="AN7" s="93"/>
      <c r="AO7" s="53"/>
      <c r="AP7" s="53"/>
      <c r="AQ7" s="53"/>
      <c r="AR7" s="53"/>
      <c r="AS7"/>
      <c r="AT7"/>
      <c r="AU7"/>
      <c r="AV7"/>
      <c r="AW7" s="413"/>
    </row>
    <row r="8" spans="2:49" ht="28.15" customHeight="1" thickTop="1" thickBot="1" x14ac:dyDescent="0.2">
      <c r="B8" s="43" t="s">
        <v>103</v>
      </c>
      <c r="C8" s="548" t="s">
        <v>111</v>
      </c>
      <c r="D8" s="548"/>
      <c r="E8" s="548"/>
      <c r="F8" s="548"/>
      <c r="G8" s="548"/>
      <c r="H8" s="548"/>
      <c r="I8" s="548"/>
      <c r="J8" s="548"/>
      <c r="K8" s="548"/>
      <c r="L8" s="148"/>
      <c r="M8" s="641"/>
      <c r="N8" s="642"/>
      <c r="O8" s="642"/>
      <c r="P8" s="642"/>
      <c r="Q8" s="642"/>
      <c r="R8" s="642"/>
      <c r="S8" s="642"/>
      <c r="T8" s="642"/>
      <c r="U8" s="642"/>
      <c r="V8" s="642"/>
      <c r="W8" s="642"/>
      <c r="X8" s="642"/>
      <c r="Y8" s="642"/>
      <c r="Z8" s="642"/>
      <c r="AA8" s="642"/>
      <c r="AB8" s="643"/>
      <c r="AC8" s="93"/>
      <c r="AD8" s="93"/>
      <c r="AE8" s="93"/>
      <c r="AF8" s="53"/>
      <c r="AG8" s="49"/>
      <c r="AH8" s="45" t="s">
        <v>29</v>
      </c>
      <c r="AI8" s="531" t="s">
        <v>337</v>
      </c>
      <c r="AJ8" s="531"/>
      <c r="AK8" s="531"/>
      <c r="AL8" s="531"/>
      <c r="AM8" s="531"/>
      <c r="AN8" s="532"/>
      <c r="AO8" s="53"/>
      <c r="AP8" s="53"/>
      <c r="AQ8" s="53"/>
      <c r="AR8" s="53"/>
      <c r="AS8"/>
      <c r="AT8"/>
      <c r="AU8"/>
      <c r="AV8"/>
      <c r="AW8" s="413"/>
    </row>
    <row r="9" spans="2:49" ht="24.75" customHeight="1" thickTop="1" thickBot="1" x14ac:dyDescent="0.2">
      <c r="B9" s="188" t="s">
        <v>257</v>
      </c>
      <c r="F9" s="545" t="s">
        <v>196</v>
      </c>
      <c r="G9" s="546"/>
      <c r="H9" s="546"/>
      <c r="I9" s="547"/>
      <c r="J9" s="148"/>
      <c r="K9" s="148"/>
      <c r="L9" s="148"/>
      <c r="M9" s="148"/>
      <c r="N9" s="148"/>
      <c r="O9" s="148"/>
      <c r="P9" s="148"/>
      <c r="Q9" s="148"/>
      <c r="R9" s="148"/>
      <c r="S9" s="148"/>
      <c r="T9" s="148"/>
      <c r="U9" s="148"/>
      <c r="V9" s="148"/>
      <c r="W9" s="130"/>
      <c r="X9" s="130"/>
      <c r="Y9" s="130"/>
      <c r="Z9" s="93"/>
      <c r="AA9" s="93"/>
      <c r="AB9" s="93"/>
      <c r="AC9" s="93"/>
      <c r="AD9" s="93"/>
      <c r="AE9" s="564" t="s">
        <v>20</v>
      </c>
      <c r="AF9" s="56"/>
      <c r="AH9" s="535"/>
      <c r="AI9" s="536"/>
      <c r="AJ9" s="536"/>
      <c r="AK9" s="536"/>
      <c r="AL9" s="536"/>
      <c r="AM9" s="536"/>
      <c r="AN9" s="52" t="s">
        <v>13</v>
      </c>
      <c r="AO9" s="53"/>
      <c r="AP9" s="53"/>
      <c r="AQ9" s="53"/>
      <c r="AR9" s="53"/>
      <c r="AS9"/>
      <c r="AT9"/>
      <c r="AU9"/>
      <c r="AV9"/>
      <c r="AW9" s="413"/>
    </row>
    <row r="10" spans="2:49" ht="24.75" customHeight="1" thickTop="1" thickBot="1" x14ac:dyDescent="0.2">
      <c r="F10" s="94"/>
      <c r="G10" s="129"/>
      <c r="H10" s="129"/>
      <c r="I10" s="129"/>
      <c r="J10" s="129"/>
      <c r="K10" s="129"/>
      <c r="L10" s="129"/>
      <c r="M10" s="129"/>
      <c r="N10" s="129"/>
      <c r="O10" s="129"/>
      <c r="P10" s="129"/>
      <c r="Q10" s="129"/>
      <c r="R10" s="129"/>
      <c r="S10" s="129"/>
      <c r="T10" s="129"/>
      <c r="U10" s="129"/>
      <c r="V10" s="129"/>
      <c r="W10" s="130"/>
      <c r="X10" s="130"/>
      <c r="Y10" s="130"/>
      <c r="Z10" s="93"/>
      <c r="AA10" s="93"/>
      <c r="AB10" s="93"/>
      <c r="AD10" s="53"/>
      <c r="AE10" s="565"/>
      <c r="AF10" s="56"/>
      <c r="AN10" s="53"/>
      <c r="AO10" s="53"/>
      <c r="AP10" s="53"/>
      <c r="AQ10" s="53"/>
      <c r="AR10" s="53"/>
      <c r="AS10"/>
      <c r="AT10"/>
      <c r="AU10"/>
      <c r="AV10"/>
      <c r="AW10" s="413"/>
    </row>
    <row r="11" spans="2:49" ht="27" customHeight="1" thickTop="1" thickBot="1" x14ac:dyDescent="0.2">
      <c r="C11" s="164" t="s">
        <v>197</v>
      </c>
      <c r="F11" s="45" t="s">
        <v>17</v>
      </c>
      <c r="G11" s="531" t="s">
        <v>331</v>
      </c>
      <c r="H11" s="531"/>
      <c r="I11" s="532"/>
      <c r="J11" s="46"/>
      <c r="K11" s="47"/>
      <c r="L11" s="48"/>
      <c r="M11" s="554" t="s">
        <v>18</v>
      </c>
      <c r="N11" s="48"/>
      <c r="O11" s="49"/>
      <c r="P11" s="45" t="s">
        <v>19</v>
      </c>
      <c r="Q11" s="551" t="s">
        <v>274</v>
      </c>
      <c r="R11" s="551"/>
      <c r="S11" s="551"/>
      <c r="T11" s="552"/>
      <c r="U11" s="190"/>
      <c r="V11" s="64"/>
      <c r="W11" s="53"/>
      <c r="X11" s="53"/>
      <c r="Y11"/>
      <c r="Z11"/>
      <c r="AA11"/>
      <c r="AB11"/>
      <c r="AC11" s="53"/>
      <c r="AD11" s="61"/>
      <c r="AE11" s="565"/>
      <c r="AF11" s="145"/>
      <c r="AG11" s="49"/>
      <c r="AH11" s="45" t="s">
        <v>36</v>
      </c>
      <c r="AI11" s="531" t="s">
        <v>280</v>
      </c>
      <c r="AJ11" s="531"/>
      <c r="AK11" s="531"/>
      <c r="AL11" s="531"/>
      <c r="AM11" s="531"/>
      <c r="AN11" s="532"/>
      <c r="AO11" s="53"/>
      <c r="AP11" s="53"/>
      <c r="AQ11" s="53"/>
      <c r="AR11" s="53"/>
      <c r="AS11"/>
      <c r="AT11"/>
      <c r="AU11"/>
      <c r="AV11"/>
      <c r="AW11" s="413"/>
    </row>
    <row r="12" spans="2:49" ht="24.75" customHeight="1" thickTop="1" thickBot="1" x14ac:dyDescent="0.2">
      <c r="F12" s="549">
        <f>+ROUND(P12,1)+ROUND(P15,1)+ROUND(P18,1)+ROUND(P24,1)+P27-ROUND(F15,1)</f>
        <v>0</v>
      </c>
      <c r="G12" s="550"/>
      <c r="H12" s="550"/>
      <c r="I12" s="52" t="s">
        <v>13</v>
      </c>
      <c r="J12" s="53"/>
      <c r="K12" s="54"/>
      <c r="L12" s="53"/>
      <c r="M12" s="555"/>
      <c r="N12" s="55"/>
      <c r="P12" s="535"/>
      <c r="Q12" s="553"/>
      <c r="R12" s="553"/>
      <c r="S12" s="553"/>
      <c r="T12" s="52" t="s">
        <v>13</v>
      </c>
      <c r="U12" s="53"/>
      <c r="V12" s="53"/>
      <c r="W12" s="53"/>
      <c r="X12" s="53"/>
      <c r="Y12"/>
      <c r="Z12"/>
      <c r="AA12"/>
      <c r="AB12"/>
      <c r="AC12" s="56"/>
      <c r="AE12" s="565"/>
      <c r="AG12" s="137"/>
      <c r="AH12" s="535"/>
      <c r="AI12" s="536"/>
      <c r="AJ12" s="536"/>
      <c r="AK12" s="536"/>
      <c r="AL12" s="536"/>
      <c r="AM12" s="536"/>
      <c r="AN12" s="52" t="s">
        <v>13</v>
      </c>
      <c r="AO12" s="53"/>
      <c r="AP12" s="53"/>
      <c r="AQ12" s="53"/>
      <c r="AR12" s="53"/>
      <c r="AS12"/>
      <c r="AT12"/>
      <c r="AU12"/>
      <c r="AV12"/>
      <c r="AW12" s="413"/>
    </row>
    <row r="13" spans="2:49" ht="24.75" customHeight="1" thickTop="1" thickBot="1" x14ac:dyDescent="0.2">
      <c r="J13" s="53"/>
      <c r="K13" s="57"/>
      <c r="L13" s="53"/>
      <c r="M13" s="555"/>
      <c r="N13" s="56"/>
      <c r="U13" s="53"/>
      <c r="V13" s="53"/>
      <c r="W13" s="53"/>
      <c r="X13" s="53"/>
      <c r="Y13"/>
      <c r="Z13"/>
      <c r="AA13"/>
      <c r="AB13"/>
      <c r="AC13" s="56"/>
      <c r="AE13" s="565"/>
      <c r="AG13" s="143"/>
      <c r="AH13" s="140"/>
      <c r="AI13" s="141"/>
      <c r="AJ13" s="141"/>
      <c r="AK13" s="141"/>
      <c r="AL13" s="141"/>
      <c r="AM13" s="142"/>
      <c r="AN13" s="142"/>
      <c r="AQ13" s="41"/>
      <c r="AR13" s="41"/>
      <c r="AS13" s="139"/>
      <c r="AT13" s="139"/>
      <c r="AU13" s="278"/>
      <c r="AV13" s="53"/>
      <c r="AW13" s="413"/>
    </row>
    <row r="14" spans="2:49" ht="27" customHeight="1" thickTop="1" thickBot="1" x14ac:dyDescent="0.2">
      <c r="F14" s="51" t="s">
        <v>427</v>
      </c>
      <c r="G14" s="557" t="s">
        <v>222</v>
      </c>
      <c r="H14" s="557"/>
      <c r="I14" s="558"/>
      <c r="J14" s="59"/>
      <c r="K14" s="60"/>
      <c r="L14" s="53"/>
      <c r="M14" s="555"/>
      <c r="N14" s="56"/>
      <c r="O14" s="48"/>
      <c r="P14" s="45" t="s">
        <v>24</v>
      </c>
      <c r="Q14" s="567" t="s">
        <v>275</v>
      </c>
      <c r="R14" s="567"/>
      <c r="S14" s="567"/>
      <c r="T14" s="568"/>
      <c r="U14" s="190"/>
      <c r="V14" s="64"/>
      <c r="W14" s="53"/>
      <c r="X14" s="53"/>
      <c r="Y14"/>
      <c r="Z14"/>
      <c r="AA14"/>
      <c r="AB14"/>
      <c r="AC14" s="56"/>
      <c r="AE14" s="566"/>
      <c r="AG14" s="144"/>
      <c r="AH14" s="51" t="s">
        <v>176</v>
      </c>
      <c r="AI14" s="606" t="s">
        <v>292</v>
      </c>
      <c r="AJ14" s="606"/>
      <c r="AK14" s="606"/>
      <c r="AL14" s="606"/>
      <c r="AM14" s="606"/>
      <c r="AN14" s="607"/>
      <c r="AO14"/>
      <c r="AS14" s="139"/>
      <c r="AT14" s="139"/>
      <c r="AU14" s="278"/>
      <c r="AV14" s="53"/>
      <c r="AW14" s="413"/>
    </row>
    <row r="15" spans="2:49" ht="24.75" customHeight="1" thickBot="1" x14ac:dyDescent="0.2">
      <c r="F15" s="602"/>
      <c r="G15" s="603"/>
      <c r="H15" s="603"/>
      <c r="I15" s="44" t="s">
        <v>13</v>
      </c>
      <c r="J15" s="53"/>
      <c r="K15" s="56"/>
      <c r="L15" s="53"/>
      <c r="M15" s="555"/>
      <c r="N15" s="56"/>
      <c r="P15" s="535"/>
      <c r="Q15" s="553"/>
      <c r="R15" s="553"/>
      <c r="S15" s="553"/>
      <c r="T15" s="52" t="s">
        <v>13</v>
      </c>
      <c r="U15" s="53"/>
      <c r="V15" s="53"/>
      <c r="W15" s="53"/>
      <c r="X15" s="53"/>
      <c r="Y15"/>
      <c r="Z15"/>
      <c r="AA15"/>
      <c r="AB15"/>
      <c r="AC15" s="56"/>
      <c r="AH15" s="543"/>
      <c r="AI15" s="544"/>
      <c r="AJ15" s="544"/>
      <c r="AK15" s="544"/>
      <c r="AL15" s="544"/>
      <c r="AM15" s="544"/>
      <c r="AN15" s="44" t="s">
        <v>13</v>
      </c>
      <c r="AO15"/>
      <c r="AS15" s="62" t="s">
        <v>30</v>
      </c>
      <c r="AT15" s="63"/>
      <c r="AW15" s="413"/>
    </row>
    <row r="16" spans="2:49" ht="24.75" customHeight="1" thickTop="1" thickBot="1" x14ac:dyDescent="0.2">
      <c r="K16" s="56"/>
      <c r="L16" s="53"/>
      <c r="M16" s="555"/>
      <c r="N16" s="56"/>
      <c r="P16" s="530" t="str">
        <f>+IF(Y18=0,"",IF(Y18-P18=Y18,"エラー！：⑥残さ物量があるのに、④自ら中間処理した量がゼロになっています",""))</f>
        <v/>
      </c>
      <c r="Q16" s="530"/>
      <c r="R16" s="530"/>
      <c r="S16" s="530"/>
      <c r="T16" s="530"/>
      <c r="U16" s="530"/>
      <c r="V16" s="530"/>
      <c r="W16" s="530"/>
      <c r="X16" s="530"/>
      <c r="Y16" s="530"/>
      <c r="Z16" s="530"/>
      <c r="AA16" s="530"/>
      <c r="AB16" s="530"/>
      <c r="AC16" s="56"/>
      <c r="AD16" s="53"/>
      <c r="AE16" s="186"/>
      <c r="AP16" s="50"/>
      <c r="AQ16" s="53"/>
      <c r="AS16" s="528" t="s">
        <v>175</v>
      </c>
      <c r="AT16" s="529"/>
      <c r="AU16" s="95"/>
      <c r="AV16" s="44" t="s">
        <v>13</v>
      </c>
      <c r="AW16" s="413"/>
    </row>
    <row r="17" spans="2:49" ht="27" customHeight="1" thickTop="1" thickBot="1" x14ac:dyDescent="0.2">
      <c r="K17" s="56"/>
      <c r="L17" s="53"/>
      <c r="M17" s="555"/>
      <c r="N17" s="56"/>
      <c r="O17" s="48"/>
      <c r="P17" s="45" t="s">
        <v>27</v>
      </c>
      <c r="Q17" s="531" t="s">
        <v>276</v>
      </c>
      <c r="R17" s="531"/>
      <c r="S17" s="531"/>
      <c r="T17" s="532"/>
      <c r="U17" s="541"/>
      <c r="V17" s="542"/>
      <c r="W17" s="542"/>
      <c r="X17" s="542"/>
      <c r="Y17" s="136" t="s">
        <v>21</v>
      </c>
      <c r="Z17" s="531" t="s">
        <v>279</v>
      </c>
      <c r="AA17" s="531"/>
      <c r="AB17" s="532"/>
      <c r="AC17" s="149"/>
      <c r="AD17" s="144"/>
      <c r="AE17" s="554" t="s">
        <v>28</v>
      </c>
      <c r="AF17" s="48"/>
      <c r="AG17" s="48"/>
      <c r="AH17" s="247" t="s">
        <v>178</v>
      </c>
      <c r="AI17" s="557" t="s">
        <v>281</v>
      </c>
      <c r="AJ17" s="557"/>
      <c r="AK17" s="557"/>
      <c r="AL17" s="558"/>
      <c r="AM17" s="48"/>
      <c r="AN17" s="255"/>
      <c r="AO17" s="610" t="s">
        <v>253</v>
      </c>
      <c r="AP17" s="558"/>
      <c r="AQ17" s="257"/>
      <c r="AS17" s="528" t="s">
        <v>259</v>
      </c>
      <c r="AT17" s="529"/>
      <c r="AU17" s="95"/>
      <c r="AV17" s="44" t="s">
        <v>34</v>
      </c>
      <c r="AW17" s="413"/>
    </row>
    <row r="18" spans="2:49" ht="24.75" customHeight="1" thickBot="1" x14ac:dyDescent="0.2">
      <c r="K18" s="56"/>
      <c r="L18" s="53"/>
      <c r="M18" s="555"/>
      <c r="N18" s="56"/>
      <c r="P18" s="535"/>
      <c r="Q18" s="553"/>
      <c r="R18" s="553"/>
      <c r="S18" s="553"/>
      <c r="T18" s="52" t="s">
        <v>13</v>
      </c>
      <c r="U18"/>
      <c r="V18" s="248"/>
      <c r="W18"/>
      <c r="X18" s="194"/>
      <c r="Y18" s="549">
        <f>+ROUND(AH9,1)+ROUND(AH12,1)+ROUND(AH15,1)+AH18</f>
        <v>0</v>
      </c>
      <c r="Z18" s="550"/>
      <c r="AA18" s="550"/>
      <c r="AB18" s="52" t="s">
        <v>4</v>
      </c>
      <c r="AC18" s="193"/>
      <c r="AD18" s="193"/>
      <c r="AE18" s="555"/>
      <c r="AH18" s="585">
        <f>+ROUND(AO18,1)+ROUND(AO21,1)</f>
        <v>0</v>
      </c>
      <c r="AI18" s="582"/>
      <c r="AJ18" s="582"/>
      <c r="AK18" s="582"/>
      <c r="AL18" s="44" t="s">
        <v>13</v>
      </c>
      <c r="AM18" s="55"/>
      <c r="AO18" s="273">
        <f>+ROUND(AU16,1)+ROUND(AU17,1)+ROUND(AU18,1)</f>
        <v>0</v>
      </c>
      <c r="AP18" s="44" t="s">
        <v>34</v>
      </c>
      <c r="AS18" s="528" t="s">
        <v>177</v>
      </c>
      <c r="AT18" s="529"/>
      <c r="AU18" s="95"/>
      <c r="AV18" s="44" t="s">
        <v>26</v>
      </c>
      <c r="AW18" s="413"/>
    </row>
    <row r="19" spans="2:49" ht="24.75" customHeight="1" thickTop="1" thickBot="1" x14ac:dyDescent="0.2">
      <c r="K19" s="56"/>
      <c r="L19" s="53"/>
      <c r="M19" s="555"/>
      <c r="N19" s="56"/>
      <c r="P19" s="131"/>
      <c r="Q19" s="266"/>
      <c r="R19" s="197"/>
      <c r="S19" s="131"/>
      <c r="T19" s="131"/>
      <c r="U19" s="133"/>
      <c r="V19" s="249"/>
      <c r="W19" s="133"/>
      <c r="X19" s="133"/>
      <c r="Y19" s="132"/>
      <c r="Z19" s="132"/>
      <c r="AA19" s="132"/>
      <c r="AB19" s="132"/>
      <c r="AC19" s="53"/>
      <c r="AD19" s="53"/>
      <c r="AE19" s="555"/>
      <c r="AH19" s="53"/>
      <c r="AI19" s="56"/>
      <c r="AJ19" s="53"/>
      <c r="AK19" s="53"/>
      <c r="AL19" s="53"/>
      <c r="AM19" s="56"/>
      <c r="AS19"/>
      <c r="AT19"/>
      <c r="AU19"/>
      <c r="AV19"/>
      <c r="AW19" s="636" t="s">
        <v>450</v>
      </c>
    </row>
    <row r="20" spans="2:49" ht="27" customHeight="1" thickTop="1" thickBot="1" x14ac:dyDescent="0.2">
      <c r="K20" s="56"/>
      <c r="L20" s="53"/>
      <c r="M20" s="555"/>
      <c r="N20" s="56"/>
      <c r="P20" s="45" t="s">
        <v>48</v>
      </c>
      <c r="Q20" s="531" t="s">
        <v>277</v>
      </c>
      <c r="R20" s="531"/>
      <c r="S20" s="531"/>
      <c r="T20" s="532"/>
      <c r="U20" s="131"/>
      <c r="V20" s="250"/>
      <c r="W20" s="253"/>
      <c r="X20" s="254"/>
      <c r="Y20" s="136" t="s">
        <v>25</v>
      </c>
      <c r="Z20" s="531" t="s">
        <v>278</v>
      </c>
      <c r="AA20" s="531"/>
      <c r="AB20" s="532"/>
      <c r="AC20" s="53"/>
      <c r="AD20" s="53"/>
      <c r="AE20" s="555"/>
      <c r="AG20" s="53"/>
      <c r="AH20" s="53"/>
      <c r="AI20" s="56"/>
      <c r="AJ20" s="53"/>
      <c r="AK20" s="53"/>
      <c r="AL20" s="147"/>
      <c r="AM20" s="56"/>
      <c r="AN20" s="256"/>
      <c r="AO20" s="610" t="s">
        <v>255</v>
      </c>
      <c r="AP20" s="558"/>
      <c r="AQ20" s="191"/>
      <c r="AR20" s="53"/>
      <c r="AS20" s="58"/>
      <c r="AT20" s="58"/>
      <c r="AW20" s="636"/>
    </row>
    <row r="21" spans="2:49" ht="25.15" customHeight="1" thickBot="1" x14ac:dyDescent="0.2">
      <c r="B21" s="604" t="s">
        <v>444</v>
      </c>
      <c r="C21" s="604"/>
      <c r="D21" s="604"/>
      <c r="E21" s="604"/>
      <c r="F21" s="604"/>
      <c r="G21" s="604"/>
      <c r="H21" s="604"/>
      <c r="I21" s="604"/>
      <c r="J21" s="604"/>
      <c r="K21" s="56"/>
      <c r="L21" s="53"/>
      <c r="M21" s="555"/>
      <c r="N21" s="56"/>
      <c r="P21" s="535"/>
      <c r="Q21" s="562"/>
      <c r="R21" s="562"/>
      <c r="S21" s="562"/>
      <c r="T21" s="52" t="s">
        <v>13</v>
      </c>
      <c r="U21" s="131"/>
      <c r="V21" s="131"/>
      <c r="W21" s="131"/>
      <c r="X21" s="131"/>
      <c r="Y21" s="549">
        <f>+P18-Y18</f>
        <v>0</v>
      </c>
      <c r="Z21" s="550"/>
      <c r="AA21" s="550"/>
      <c r="AB21" s="52" t="s">
        <v>4</v>
      </c>
      <c r="AC21" s="133"/>
      <c r="AD21" s="53"/>
      <c r="AE21" s="556"/>
      <c r="AG21" s="53"/>
      <c r="AH21" s="53"/>
      <c r="AI21" s="56"/>
      <c r="AJ21" s="53"/>
      <c r="AK21" s="53"/>
      <c r="AL21" s="53"/>
      <c r="AM21" s="53"/>
      <c r="AN21" s="147"/>
      <c r="AO21" s="95"/>
      <c r="AP21" s="44" t="s">
        <v>38</v>
      </c>
      <c r="AQ21" s="191"/>
      <c r="AR21" s="53"/>
      <c r="AS21"/>
      <c r="AT21"/>
      <c r="AU21"/>
      <c r="AV21"/>
      <c r="AW21" s="413"/>
    </row>
    <row r="22" spans="2:49" ht="25.5" customHeight="1" thickTop="1" thickBot="1" x14ac:dyDescent="0.2">
      <c r="B22" s="605"/>
      <c r="C22" s="605"/>
      <c r="D22" s="605"/>
      <c r="E22" s="605"/>
      <c r="F22" s="605"/>
      <c r="G22" s="605"/>
      <c r="H22" s="605"/>
      <c r="I22" s="605"/>
      <c r="J22" s="605"/>
      <c r="K22" s="56"/>
      <c r="L22" s="53"/>
      <c r="M22" s="555"/>
      <c r="N22" s="56"/>
      <c r="P22" s="559" t="str">
        <f>+IF(P21=0,"",IF(P18&lt;P21,"エラー !：④の内数である⑤の量が④を超えています",""))</f>
        <v/>
      </c>
      <c r="Q22" s="559"/>
      <c r="R22" s="559"/>
      <c r="S22" s="559"/>
      <c r="T22" s="559"/>
      <c r="U22" s="559"/>
      <c r="V22" s="559"/>
      <c r="W22" s="132"/>
      <c r="X22" s="132"/>
      <c r="Y22" s="132"/>
      <c r="Z22" s="132"/>
      <c r="AA22" s="132"/>
      <c r="AB22" s="132"/>
      <c r="AC22" s="53"/>
      <c r="AD22" s="53"/>
      <c r="AE22" s="186"/>
      <c r="AG22" s="53"/>
      <c r="AH22" s="53"/>
      <c r="AI22" s="56"/>
      <c r="AJ22" s="53"/>
      <c r="AK22" s="53"/>
      <c r="AL22" s="53"/>
      <c r="AM22" s="53"/>
      <c r="AN22" s="53"/>
      <c r="AW22" s="413"/>
    </row>
    <row r="23" spans="2:49" ht="27" customHeight="1" thickTop="1" thickBot="1" x14ac:dyDescent="0.2">
      <c r="B23" s="601" t="s">
        <v>199</v>
      </c>
      <c r="C23" s="540"/>
      <c r="D23" s="539" t="s">
        <v>445</v>
      </c>
      <c r="E23" s="539"/>
      <c r="F23" s="539"/>
      <c r="G23" s="540"/>
      <c r="H23" s="601" t="s">
        <v>446</v>
      </c>
      <c r="I23" s="539"/>
      <c r="J23" s="540"/>
      <c r="K23" s="56"/>
      <c r="L23" s="53"/>
      <c r="M23" s="555"/>
      <c r="N23" s="56"/>
      <c r="O23" s="48"/>
      <c r="P23" s="51" t="s">
        <v>88</v>
      </c>
      <c r="Q23" s="557" t="s">
        <v>32</v>
      </c>
      <c r="R23" s="557"/>
      <c r="S23" s="557"/>
      <c r="T23" s="558"/>
      <c r="U23" s="560"/>
      <c r="V23" s="561"/>
      <c r="W23" s="561"/>
      <c r="X23" s="561"/>
      <c r="AC23" s="53"/>
      <c r="AD23" s="53"/>
      <c r="AE23"/>
      <c r="AF23"/>
      <c r="AG23"/>
      <c r="AH23"/>
      <c r="AI23" s="258"/>
      <c r="AJ23"/>
      <c r="AK23" s="53"/>
      <c r="AL23" s="53"/>
      <c r="AM23" s="53"/>
      <c r="AN23" s="151"/>
      <c r="AP23" s="53"/>
      <c r="AR23" s="49"/>
      <c r="AS23" s="136" t="s">
        <v>190</v>
      </c>
      <c r="AT23" s="531" t="s">
        <v>191</v>
      </c>
      <c r="AU23" s="531"/>
      <c r="AV23" s="532"/>
      <c r="AW23" s="413"/>
    </row>
    <row r="24" spans="2:49" ht="27" customHeight="1" thickBot="1" x14ac:dyDescent="0.2">
      <c r="B24" s="614" t="s">
        <v>200</v>
      </c>
      <c r="C24" s="615"/>
      <c r="D24" s="603">
        <v>0</v>
      </c>
      <c r="E24" s="603"/>
      <c r="F24" s="603"/>
      <c r="G24" s="195" t="s">
        <v>198</v>
      </c>
      <c r="H24" s="581">
        <f>+F12</f>
        <v>0</v>
      </c>
      <c r="I24" s="582"/>
      <c r="J24" s="195" t="s">
        <v>198</v>
      </c>
      <c r="K24" s="56"/>
      <c r="L24" s="53"/>
      <c r="M24" s="556"/>
      <c r="P24" s="543"/>
      <c r="Q24" s="563"/>
      <c r="R24" s="563"/>
      <c r="S24" s="563"/>
      <c r="T24" s="44" t="s">
        <v>13</v>
      </c>
      <c r="U24"/>
      <c r="V24"/>
      <c r="W24"/>
      <c r="X24"/>
      <c r="AC24" s="53"/>
      <c r="AD24" s="53"/>
      <c r="AE24"/>
      <c r="AF24"/>
      <c r="AG24"/>
      <c r="AH24"/>
      <c r="AI24" s="258"/>
      <c r="AJ24"/>
      <c r="AK24" s="53"/>
      <c r="AL24" s="141"/>
      <c r="AM24" s="53"/>
      <c r="AN24" s="53"/>
      <c r="AQ24" s="56"/>
      <c r="AR24" s="146"/>
      <c r="AS24" s="549">
        <f>+ROUND(AU16,1)+ROUND(AA28,1)</f>
        <v>0</v>
      </c>
      <c r="AT24" s="550"/>
      <c r="AU24" s="550"/>
      <c r="AV24" s="52" t="s">
        <v>13</v>
      </c>
      <c r="AW24" s="413"/>
    </row>
    <row r="25" spans="2:49" ht="27" customHeight="1" thickBot="1" x14ac:dyDescent="0.2">
      <c r="B25" s="614" t="s">
        <v>201</v>
      </c>
      <c r="C25" s="615"/>
      <c r="D25" s="603">
        <v>0</v>
      </c>
      <c r="E25" s="603"/>
      <c r="F25" s="603"/>
      <c r="G25" s="195" t="s">
        <v>198</v>
      </c>
      <c r="H25" s="581">
        <f>+P12+AH9</f>
        <v>0</v>
      </c>
      <c r="I25" s="582"/>
      <c r="J25" s="195" t="s">
        <v>198</v>
      </c>
      <c r="K25" s="56"/>
      <c r="L25" s="53"/>
      <c r="P25" s="53"/>
      <c r="Q25" s="53"/>
      <c r="R25" s="53"/>
      <c r="S25" s="53"/>
      <c r="T25" s="53"/>
      <c r="U25" s="53"/>
      <c r="V25" s="53"/>
      <c r="AE25" s="150"/>
      <c r="AH25" s="53"/>
      <c r="AI25" s="56"/>
      <c r="AJ25" s="53"/>
      <c r="AK25" s="53"/>
      <c r="AL25" s="187"/>
      <c r="AM25" s="187"/>
      <c r="AN25" s="187"/>
      <c r="AQ25" s="268"/>
      <c r="AR25" s="128"/>
      <c r="AW25" s="413"/>
    </row>
    <row r="26" spans="2:49" ht="27" customHeight="1" thickTop="1" thickBot="1" x14ac:dyDescent="0.2">
      <c r="B26" s="614" t="s">
        <v>202</v>
      </c>
      <c r="C26" s="615"/>
      <c r="D26" s="603">
        <v>0</v>
      </c>
      <c r="E26" s="603"/>
      <c r="F26" s="603"/>
      <c r="G26" s="195" t="s">
        <v>198</v>
      </c>
      <c r="H26" s="581">
        <f>+P21</f>
        <v>0</v>
      </c>
      <c r="I26" s="582"/>
      <c r="J26" s="195" t="s">
        <v>198</v>
      </c>
      <c r="K26" s="56"/>
      <c r="L26" s="144"/>
      <c r="M26" s="554" t="s">
        <v>35</v>
      </c>
      <c r="N26" s="48"/>
      <c r="O26" s="48"/>
      <c r="P26" s="247" t="s">
        <v>180</v>
      </c>
      <c r="Q26" s="557" t="s">
        <v>181</v>
      </c>
      <c r="R26" s="557"/>
      <c r="S26" s="557"/>
      <c r="T26" s="558"/>
      <c r="U26" s="48"/>
      <c r="V26" s="48"/>
      <c r="W26" s="48"/>
      <c r="X26" s="48"/>
      <c r="Y26" s="48"/>
      <c r="Z26" s="48"/>
      <c r="AA26" s="48"/>
      <c r="AB26" s="48"/>
      <c r="AC26" s="48"/>
      <c r="AD26" s="48"/>
      <c r="AE26" s="48"/>
      <c r="AF26" s="48"/>
      <c r="AG26" s="48"/>
      <c r="AH26" s="48"/>
      <c r="AI26" s="61"/>
      <c r="AJ26" s="48"/>
      <c r="AK26" s="49"/>
      <c r="AL26" s="136" t="s">
        <v>187</v>
      </c>
      <c r="AM26" s="531" t="s">
        <v>282</v>
      </c>
      <c r="AN26" s="531"/>
      <c r="AO26" s="531"/>
      <c r="AP26" s="532"/>
      <c r="AQ26" s="270"/>
      <c r="AR26" s="271"/>
      <c r="AS26" s="136" t="s">
        <v>192</v>
      </c>
      <c r="AT26" s="531" t="s">
        <v>430</v>
      </c>
      <c r="AU26" s="531"/>
      <c r="AV26" s="532"/>
      <c r="AW26" s="413"/>
    </row>
    <row r="27" spans="2:49" ht="27" customHeight="1" thickBot="1" x14ac:dyDescent="0.2">
      <c r="B27" s="614" t="s">
        <v>223</v>
      </c>
      <c r="C27" s="615"/>
      <c r="D27" s="603">
        <v>0</v>
      </c>
      <c r="E27" s="603"/>
      <c r="F27" s="603"/>
      <c r="G27" s="195" t="s">
        <v>198</v>
      </c>
      <c r="H27" s="581">
        <f>+Y21</f>
        <v>0</v>
      </c>
      <c r="I27" s="582"/>
      <c r="J27" s="195" t="s">
        <v>198</v>
      </c>
      <c r="M27" s="555"/>
      <c r="P27" s="585">
        <f>+R30+ROUND(R33,1)</f>
        <v>0</v>
      </c>
      <c r="Q27" s="586"/>
      <c r="R27" s="586"/>
      <c r="S27" s="586"/>
      <c r="T27" s="44" t="s">
        <v>38</v>
      </c>
      <c r="U27" s="64"/>
      <c r="V27" s="64"/>
      <c r="Y27" s="62" t="s">
        <v>39</v>
      </c>
      <c r="Z27" s="65"/>
      <c r="AH27" s="53"/>
      <c r="AI27" s="53"/>
      <c r="AJ27" s="53"/>
      <c r="AK27" s="53"/>
      <c r="AL27" s="549">
        <f>+AH18+P27</f>
        <v>0</v>
      </c>
      <c r="AM27" s="550"/>
      <c r="AN27" s="550"/>
      <c r="AO27" s="550"/>
      <c r="AP27" s="52" t="s">
        <v>13</v>
      </c>
      <c r="AQ27" s="268"/>
      <c r="AR27" s="128"/>
      <c r="AS27" s="535"/>
      <c r="AT27" s="536"/>
      <c r="AU27" s="536"/>
      <c r="AV27" s="52" t="s">
        <v>13</v>
      </c>
      <c r="AW27" s="413"/>
    </row>
    <row r="28" spans="2:49" ht="27" customHeight="1" thickTop="1" thickBot="1" x14ac:dyDescent="0.2">
      <c r="B28" s="631" t="s">
        <v>332</v>
      </c>
      <c r="C28" s="632"/>
      <c r="D28" s="603">
        <v>0</v>
      </c>
      <c r="E28" s="603"/>
      <c r="F28" s="603"/>
      <c r="G28" s="195" t="s">
        <v>198</v>
      </c>
      <c r="H28" s="581">
        <f>+P15+AH12</f>
        <v>0</v>
      </c>
      <c r="I28" s="582"/>
      <c r="J28" s="195" t="s">
        <v>198</v>
      </c>
      <c r="M28" s="555"/>
      <c r="P28" s="56"/>
      <c r="U28" s="53"/>
      <c r="V28" s="53"/>
      <c r="Y28" s="587" t="s">
        <v>175</v>
      </c>
      <c r="Z28" s="588"/>
      <c r="AA28" s="543"/>
      <c r="AB28" s="544"/>
      <c r="AC28" s="544"/>
      <c r="AD28" s="544"/>
      <c r="AE28" s="544"/>
      <c r="AF28" s="44" t="s">
        <v>13</v>
      </c>
      <c r="AH28" s="53"/>
      <c r="AI28" s="53"/>
      <c r="AN28" s="267"/>
      <c r="AQ28" s="268"/>
      <c r="AR28" s="128"/>
      <c r="AS28" s="410" t="str">
        <f>+IF(AS27=0,"",IF(AL27&lt;(AS24+AS27+AS31),"エラー !：⑩の内数である（⑫+⑬＋⑭）の量が⑩を超えています",""))</f>
        <v/>
      </c>
      <c r="AT28" s="408"/>
      <c r="AU28" s="408"/>
      <c r="AV28" s="408"/>
      <c r="AW28" s="413"/>
    </row>
    <row r="29" spans="2:49" ht="27" customHeight="1" thickTop="1" thickBot="1" x14ac:dyDescent="0.2">
      <c r="B29" s="614" t="s">
        <v>224</v>
      </c>
      <c r="C29" s="615"/>
      <c r="D29" s="603">
        <v>0</v>
      </c>
      <c r="E29" s="603"/>
      <c r="F29" s="603"/>
      <c r="G29" s="195" t="s">
        <v>198</v>
      </c>
      <c r="H29" s="581">
        <f>+AL27</f>
        <v>0</v>
      </c>
      <c r="I29" s="582"/>
      <c r="J29" s="195" t="s">
        <v>198</v>
      </c>
      <c r="M29" s="555"/>
      <c r="P29" s="56"/>
      <c r="Q29" s="144"/>
      <c r="R29" s="51" t="s">
        <v>183</v>
      </c>
      <c r="S29" s="557" t="s">
        <v>33</v>
      </c>
      <c r="T29" s="571"/>
      <c r="U29" s="571"/>
      <c r="V29" s="572"/>
      <c r="W29" s="48"/>
      <c r="X29" s="66"/>
      <c r="Y29" s="587" t="s">
        <v>258</v>
      </c>
      <c r="Z29" s="588"/>
      <c r="AA29" s="543"/>
      <c r="AB29" s="544"/>
      <c r="AC29" s="544"/>
      <c r="AD29" s="544"/>
      <c r="AE29" s="544"/>
      <c r="AF29" s="44" t="s">
        <v>13</v>
      </c>
      <c r="AH29" s="53"/>
      <c r="AI29" s="53"/>
      <c r="AJ29" s="53"/>
      <c r="AK29" s="53"/>
      <c r="AL29" s="136" t="s">
        <v>188</v>
      </c>
      <c r="AM29" s="531" t="s">
        <v>189</v>
      </c>
      <c r="AN29" s="531"/>
      <c r="AO29" s="531"/>
      <c r="AP29" s="532"/>
      <c r="AQ29" s="269"/>
      <c r="AR29" s="272"/>
      <c r="AS29" s="579" t="s">
        <v>193</v>
      </c>
      <c r="AT29" s="575" t="s">
        <v>431</v>
      </c>
      <c r="AU29" s="575"/>
      <c r="AV29" s="576"/>
      <c r="AW29" s="413"/>
    </row>
    <row r="30" spans="2:49" ht="27" customHeight="1" thickBot="1" x14ac:dyDescent="0.2">
      <c r="B30" s="614" t="s">
        <v>225</v>
      </c>
      <c r="C30" s="615"/>
      <c r="D30" s="603">
        <v>0</v>
      </c>
      <c r="E30" s="603"/>
      <c r="F30" s="603"/>
      <c r="G30" s="195" t="s">
        <v>198</v>
      </c>
      <c r="H30" s="581">
        <f>+AL30</f>
        <v>0</v>
      </c>
      <c r="I30" s="582"/>
      <c r="J30" s="195" t="s">
        <v>198</v>
      </c>
      <c r="M30" s="555"/>
      <c r="P30" s="56"/>
      <c r="R30" s="585">
        <f>+ROUND(AA28,1)+ROUND(AA29,1)+ROUND(AA30,1)</f>
        <v>0</v>
      </c>
      <c r="S30" s="586"/>
      <c r="T30" s="586"/>
      <c r="U30" s="586"/>
      <c r="V30" s="44" t="s">
        <v>16</v>
      </c>
      <c r="Y30" s="587" t="s">
        <v>186</v>
      </c>
      <c r="Z30" s="588"/>
      <c r="AA30" s="543"/>
      <c r="AB30" s="544"/>
      <c r="AC30" s="544"/>
      <c r="AD30" s="544"/>
      <c r="AE30" s="544"/>
      <c r="AF30" s="44" t="s">
        <v>13</v>
      </c>
      <c r="AL30" s="535"/>
      <c r="AM30" s="536"/>
      <c r="AN30" s="536"/>
      <c r="AO30" s="536"/>
      <c r="AP30" s="52" t="s">
        <v>13</v>
      </c>
      <c r="AS30" s="580"/>
      <c r="AT30" s="577"/>
      <c r="AU30" s="577"/>
      <c r="AV30" s="578"/>
      <c r="AW30" s="413"/>
    </row>
    <row r="31" spans="2:49" ht="27" customHeight="1" thickTop="1" thickBot="1" x14ac:dyDescent="0.2">
      <c r="B31" s="614" t="s">
        <v>226</v>
      </c>
      <c r="C31" s="615"/>
      <c r="D31" s="603">
        <v>0</v>
      </c>
      <c r="E31" s="603"/>
      <c r="F31" s="603"/>
      <c r="G31" s="195" t="s">
        <v>198</v>
      </c>
      <c r="H31" s="581">
        <f>+AS24</f>
        <v>0</v>
      </c>
      <c r="I31" s="582"/>
      <c r="J31" s="195" t="s">
        <v>198</v>
      </c>
      <c r="M31" s="555"/>
      <c r="P31" s="56"/>
      <c r="Y31"/>
      <c r="Z31"/>
      <c r="AA31" s="67" t="s">
        <v>90</v>
      </c>
      <c r="AK31" s="128"/>
      <c r="AL31" s="530" t="str">
        <f>+IF(AL30=0,"",IF(AL27&lt;AL30,"エラー !：⑩の内数である⑪の量が⑩を超えています",""))</f>
        <v/>
      </c>
      <c r="AM31" s="530"/>
      <c r="AN31" s="530"/>
      <c r="AO31" s="530"/>
      <c r="AP31" s="530"/>
      <c r="AQ31" s="530"/>
      <c r="AR31" s="41"/>
      <c r="AS31" s="573"/>
      <c r="AT31" s="574"/>
      <c r="AU31" s="574"/>
      <c r="AV31" s="163" t="s">
        <v>13</v>
      </c>
      <c r="AW31" s="413"/>
    </row>
    <row r="32" spans="2:49" ht="27" customHeight="1" thickTop="1" thickBot="1" x14ac:dyDescent="0.2">
      <c r="B32" s="614" t="s">
        <v>428</v>
      </c>
      <c r="C32" s="615"/>
      <c r="D32" s="603">
        <v>0</v>
      </c>
      <c r="E32" s="603"/>
      <c r="F32" s="603"/>
      <c r="G32" s="195" t="s">
        <v>198</v>
      </c>
      <c r="H32" s="581">
        <f>+AS27</f>
        <v>0</v>
      </c>
      <c r="I32" s="582"/>
      <c r="J32" s="195" t="s">
        <v>198</v>
      </c>
      <c r="M32" s="555"/>
      <c r="P32" s="56"/>
      <c r="Q32" s="144"/>
      <c r="R32" s="51" t="s">
        <v>185</v>
      </c>
      <c r="S32" s="557" t="s">
        <v>37</v>
      </c>
      <c r="T32" s="571"/>
      <c r="U32" s="571"/>
      <c r="V32" s="572"/>
      <c r="W32" s="53"/>
      <c r="X32" s="53"/>
      <c r="Y32"/>
      <c r="Z32"/>
      <c r="AA32" s="621" t="s">
        <v>330</v>
      </c>
      <c r="AB32" s="622"/>
      <c r="AC32" s="622"/>
      <c r="AD32" s="622"/>
      <c r="AE32" s="622"/>
      <c r="AF32" s="622" t="s">
        <v>194</v>
      </c>
      <c r="AG32" s="622"/>
      <c r="AH32" s="622"/>
      <c r="AI32" s="622"/>
      <c r="AJ32" s="622"/>
      <c r="AK32" s="622"/>
      <c r="AL32" s="622" t="s">
        <v>195</v>
      </c>
      <c r="AM32" s="622"/>
      <c r="AN32" s="622"/>
      <c r="AO32" s="627"/>
      <c r="AP32" s="189"/>
      <c r="AS32" s="411" t="str">
        <f>+IF(AS31=0,"",IF(AL27&lt;(AS24+AS27+AS31),"エラー !：⑩の内数である（⑫+⑬＋⑭）の量が⑩を超えています",""))</f>
        <v/>
      </c>
      <c r="AT32" s="409"/>
      <c r="AU32" s="409"/>
      <c r="AV32" s="409"/>
      <c r="AW32" s="413"/>
    </row>
    <row r="33" spans="2:62" ht="27" customHeight="1" thickBot="1" x14ac:dyDescent="0.2">
      <c r="B33" s="618" t="s">
        <v>429</v>
      </c>
      <c r="C33" s="619"/>
      <c r="D33" s="569">
        <v>0</v>
      </c>
      <c r="E33" s="570"/>
      <c r="F33" s="570"/>
      <c r="G33" s="196" t="s">
        <v>198</v>
      </c>
      <c r="H33" s="583">
        <f>+AS31</f>
        <v>0</v>
      </c>
      <c r="I33" s="584"/>
      <c r="J33" s="196" t="s">
        <v>198</v>
      </c>
      <c r="M33" s="556"/>
      <c r="R33" s="543"/>
      <c r="S33" s="544"/>
      <c r="T33" s="544"/>
      <c r="U33" s="544"/>
      <c r="V33" s="44" t="s">
        <v>38</v>
      </c>
      <c r="W33" s="53"/>
      <c r="X33" s="53"/>
      <c r="Y33"/>
      <c r="Z33"/>
      <c r="AA33" s="623"/>
      <c r="AB33" s="624"/>
      <c r="AC33" s="624"/>
      <c r="AD33" s="624"/>
      <c r="AE33" s="624"/>
      <c r="AF33" s="624"/>
      <c r="AG33" s="624"/>
      <c r="AH33" s="624"/>
      <c r="AI33" s="624"/>
      <c r="AJ33" s="624"/>
      <c r="AK33" s="624"/>
      <c r="AL33" s="624"/>
      <c r="AM33" s="624"/>
      <c r="AN33" s="624"/>
      <c r="AO33" s="628"/>
      <c r="AP33" s="189"/>
      <c r="AW33" s="413"/>
    </row>
    <row r="34" spans="2:62" ht="24" customHeight="1" x14ac:dyDescent="0.15">
      <c r="C34" s="259" t="str">
        <f>+IF(D30=0,"",IF(D29&lt;D30,"エラー !：上の表は、⑩の内数である⑪の量が⑩を超えています",""))</f>
        <v/>
      </c>
      <c r="AA34" s="625"/>
      <c r="AB34" s="626"/>
      <c r="AC34" s="626"/>
      <c r="AD34" s="626"/>
      <c r="AE34" s="626"/>
      <c r="AF34" s="626"/>
      <c r="AG34" s="626"/>
      <c r="AH34" s="626"/>
      <c r="AI34" s="626"/>
      <c r="AJ34" s="626"/>
      <c r="AK34" s="626"/>
      <c r="AL34" s="626"/>
      <c r="AM34" s="626"/>
      <c r="AN34" s="626"/>
      <c r="AO34" s="629"/>
      <c r="AP34" s="189"/>
      <c r="AW34" s="413"/>
    </row>
    <row r="35" spans="2:62" ht="15" customHeight="1" x14ac:dyDescent="0.15">
      <c r="C35" s="260" t="str">
        <f>+IF(D31=0,"",IF(D29&lt;D31,"エラー !：上の表は、⑩の内数である⑫の量が⑩を超えています",""))</f>
        <v/>
      </c>
      <c r="AF35" s="64"/>
      <c r="AG35" s="64"/>
      <c r="AH35" s="64"/>
      <c r="AI35" s="64"/>
      <c r="AJ35" s="64"/>
      <c r="AK35" s="64"/>
      <c r="AL35" s="53"/>
      <c r="AM35" s="53"/>
      <c r="AN35" s="53"/>
      <c r="AO35" s="53"/>
      <c r="AP35" s="53"/>
      <c r="AQ35" s="53"/>
      <c r="AR35" s="53"/>
    </row>
    <row r="36" spans="2:62" ht="15" customHeight="1" x14ac:dyDescent="0.15">
      <c r="C36" s="260" t="str">
        <f>+IF(D32=0,"",IF(D29&lt;D32,"エラー !：上の表は、⑩の内数である⑬の量が⑩を超えています",""))</f>
        <v/>
      </c>
      <c r="AF36" s="64"/>
      <c r="AG36" s="64"/>
      <c r="AH36" s="64"/>
      <c r="AI36" s="64"/>
      <c r="AJ36" s="64"/>
      <c r="AK36" s="64"/>
      <c r="AL36" s="64"/>
      <c r="AM36" s="152"/>
      <c r="AN36" s="152"/>
      <c r="AO36" s="128"/>
      <c r="AP36" s="53"/>
      <c r="AQ36" s="53"/>
      <c r="AR36" s="53"/>
      <c r="AS36" s="53"/>
      <c r="AT36" s="53"/>
      <c r="AU36" s="53"/>
      <c r="AV36" s="53"/>
      <c r="AW36" s="68"/>
      <c r="AY36" s="53"/>
      <c r="AZ36" s="53"/>
      <c r="BA36" s="53"/>
      <c r="BB36" s="53"/>
      <c r="BC36" s="53"/>
      <c r="BD36" s="53"/>
    </row>
    <row r="37" spans="2:62" ht="15" customHeight="1" x14ac:dyDescent="0.15">
      <c r="C37" s="260" t="str">
        <f>+IF(D33=0,"",IF(D29&lt;D33,"エラー !：上の表は、⑩の内数である⑭の量が⑩を超えています",""))</f>
        <v/>
      </c>
      <c r="J37" s="68"/>
      <c r="K37" s="68"/>
      <c r="R37" s="68"/>
      <c r="S37" s="68"/>
      <c r="T37" s="68"/>
      <c r="AF37" s="53"/>
      <c r="AG37" s="53"/>
      <c r="AH37" s="53"/>
      <c r="AI37" s="53"/>
      <c r="AJ37" s="53"/>
      <c r="AK37" s="53"/>
      <c r="AL37" s="64"/>
      <c r="AM37" s="128"/>
      <c r="AN37" s="128"/>
      <c r="AO37" s="128"/>
      <c r="AP37" s="53"/>
      <c r="AQ37" s="53"/>
      <c r="AR37" s="53"/>
      <c r="AS37" s="53"/>
      <c r="AT37" s="53"/>
      <c r="AU37" s="64"/>
      <c r="AV37" s="64"/>
      <c r="AW37" s="68"/>
      <c r="AY37" s="53"/>
      <c r="AZ37" s="53"/>
      <c r="BA37" s="53"/>
      <c r="BB37" s="53"/>
      <c r="BC37" s="53"/>
      <c r="BD37" s="53"/>
    </row>
    <row r="38" spans="2:62" ht="13.5" x14ac:dyDescent="0.15">
      <c r="H38" s="279"/>
      <c r="J38" s="68"/>
      <c r="K38" s="68"/>
      <c r="R38" s="68"/>
      <c r="S38" s="68"/>
      <c r="T38" s="68"/>
      <c r="AF38" s="53"/>
      <c r="AG38" s="53"/>
      <c r="AH38" s="53"/>
      <c r="AI38" s="53"/>
      <c r="AJ38" s="53"/>
      <c r="AK38" s="53"/>
      <c r="AL38" s="64"/>
      <c r="AM38" s="128"/>
      <c r="AN38" s="128"/>
      <c r="AO38" s="128"/>
      <c r="AP38" s="53"/>
      <c r="AQ38" s="53"/>
      <c r="AR38" s="53"/>
      <c r="AS38" s="128"/>
      <c r="AT38" s="152"/>
      <c r="AU38" s="64"/>
      <c r="AV38" s="64"/>
      <c r="AW38" s="68"/>
      <c r="AY38" s="53"/>
      <c r="AZ38" s="53"/>
      <c r="BA38" s="53"/>
      <c r="BB38" s="53"/>
      <c r="BC38" s="53"/>
      <c r="BD38" s="53"/>
    </row>
    <row r="39" spans="2:62" ht="13.5" x14ac:dyDescent="0.15">
      <c r="H39" s="279"/>
      <c r="J39" s="68"/>
      <c r="K39" s="68"/>
      <c r="R39" s="68"/>
      <c r="S39" s="68"/>
      <c r="T39" s="68"/>
      <c r="AF39" s="53"/>
      <c r="AG39" s="53"/>
      <c r="AH39" s="53"/>
      <c r="AI39" s="53"/>
      <c r="AJ39" s="53"/>
      <c r="AK39" s="53"/>
      <c r="AL39" s="64"/>
      <c r="AM39" s="128"/>
      <c r="AN39" s="128"/>
      <c r="AO39" s="128"/>
      <c r="AP39" s="53"/>
      <c r="AQ39" s="53"/>
      <c r="AR39" s="53"/>
      <c r="AS39" s="128"/>
      <c r="AT39" s="64"/>
      <c r="AU39" s="64"/>
      <c r="AV39" s="64"/>
      <c r="AW39" s="68"/>
      <c r="AY39" s="53"/>
      <c r="AZ39" s="53"/>
      <c r="BA39" s="53"/>
      <c r="BB39" s="53"/>
      <c r="BC39" s="53"/>
      <c r="BD39" s="53"/>
    </row>
    <row r="40" spans="2:62" ht="13.5" x14ac:dyDescent="0.15">
      <c r="H40" s="279"/>
      <c r="J40" s="68"/>
      <c r="K40" s="68"/>
      <c r="R40" s="68"/>
      <c r="S40" s="68"/>
      <c r="T40" s="68"/>
      <c r="AF40" s="53"/>
      <c r="AG40" s="53"/>
      <c r="AH40" s="53"/>
      <c r="AI40" s="53"/>
      <c r="AJ40" s="53"/>
      <c r="AK40" s="53"/>
      <c r="AL40" s="64"/>
      <c r="AM40" s="128"/>
      <c r="AN40" s="128"/>
      <c r="AO40" s="128"/>
      <c r="AP40" s="53"/>
      <c r="AQ40" s="53"/>
      <c r="AR40" s="53"/>
      <c r="AS40" s="128"/>
      <c r="AT40" s="64"/>
      <c r="AU40" s="64"/>
      <c r="AV40" s="64"/>
      <c r="AW40" s="68"/>
      <c r="AY40" s="53"/>
      <c r="AZ40" s="53"/>
      <c r="BA40" s="53"/>
      <c r="BB40" s="53"/>
      <c r="BC40" s="53"/>
      <c r="BD40" s="53"/>
    </row>
    <row r="41" spans="2:62" ht="13.5" x14ac:dyDescent="0.15">
      <c r="H41" s="279"/>
      <c r="J41" s="68"/>
      <c r="K41" s="68"/>
      <c r="R41" s="68"/>
      <c r="S41" s="68"/>
      <c r="T41" s="68"/>
      <c r="AF41" s="53"/>
      <c r="AG41" s="53"/>
      <c r="AH41" s="53"/>
      <c r="AI41" s="53"/>
      <c r="AJ41" s="53"/>
      <c r="AK41" s="53"/>
      <c r="AL41" s="53"/>
      <c r="AM41" s="53"/>
      <c r="AN41" s="53"/>
      <c r="AO41" s="53"/>
      <c r="AP41" s="53"/>
      <c r="AQ41" s="53"/>
      <c r="AR41" s="53"/>
      <c r="AS41" s="128"/>
      <c r="AT41" s="64"/>
      <c r="AU41" s="64"/>
      <c r="AV41" s="64"/>
      <c r="AW41" s="68"/>
      <c r="AY41" s="53"/>
      <c r="AZ41" s="53"/>
      <c r="BA41" s="53"/>
      <c r="BB41" s="53"/>
      <c r="BC41" s="53"/>
      <c r="BD41" s="53"/>
    </row>
    <row r="42" spans="2:62" ht="13.5" x14ac:dyDescent="0.15">
      <c r="H42" s="279"/>
      <c r="I42" s="68"/>
      <c r="J42" s="68"/>
      <c r="K42" s="68"/>
      <c r="R42" s="68"/>
      <c r="S42" s="68"/>
      <c r="T42" s="68"/>
      <c r="AQ42" s="53"/>
      <c r="AR42" s="53"/>
      <c r="AS42" s="128"/>
      <c r="AT42" s="64"/>
      <c r="AY42" s="53"/>
      <c r="AZ42" s="53"/>
      <c r="BA42" s="53"/>
      <c r="BB42" s="53"/>
      <c r="BC42" s="53"/>
      <c r="BD42" s="53"/>
    </row>
    <row r="43" spans="2:62" x14ac:dyDescent="0.15">
      <c r="H43" s="279"/>
      <c r="I43" s="68"/>
      <c r="J43" s="68"/>
      <c r="K43" s="68"/>
      <c r="R43" s="68"/>
      <c r="S43" s="68"/>
      <c r="T43" s="68"/>
      <c r="AW43" s="68"/>
      <c r="AY43" s="53"/>
      <c r="AZ43" s="53"/>
      <c r="BA43" s="53"/>
      <c r="BB43" s="53"/>
      <c r="BC43" s="53"/>
      <c r="BD43" s="53"/>
    </row>
    <row r="44" spans="2:62" x14ac:dyDescent="0.15">
      <c r="H44" s="279"/>
      <c r="I44" s="68"/>
      <c r="J44" s="68"/>
      <c r="K44" s="68"/>
      <c r="R44" s="68"/>
      <c r="S44" s="68"/>
      <c r="T44" s="68"/>
      <c r="AW44" s="68"/>
    </row>
    <row r="45" spans="2:62" x14ac:dyDescent="0.15">
      <c r="H45" s="279"/>
      <c r="I45" s="68"/>
      <c r="J45" s="68"/>
      <c r="K45" s="68"/>
      <c r="R45" s="68"/>
      <c r="S45" s="68"/>
      <c r="T45" s="68"/>
    </row>
    <row r="46" spans="2:62" x14ac:dyDescent="0.15">
      <c r="H46" s="279"/>
      <c r="I46" s="68"/>
      <c r="J46" s="68"/>
      <c r="K46" s="68"/>
      <c r="R46" s="68"/>
      <c r="S46" s="68"/>
      <c r="T46" s="68"/>
    </row>
    <row r="47" spans="2:62" ht="13.5" x14ac:dyDescent="0.15">
      <c r="H47" s="279"/>
      <c r="I47" s="68"/>
      <c r="J47" s="68"/>
      <c r="K47" s="68"/>
      <c r="R47" s="68"/>
      <c r="S47" s="68"/>
      <c r="T47" s="68"/>
      <c r="BH47" s="69"/>
      <c r="BI47" s="69"/>
      <c r="BJ47" s="67"/>
    </row>
    <row r="48" spans="2:62" x14ac:dyDescent="0.15">
      <c r="I48" s="68"/>
      <c r="J48" s="68"/>
      <c r="K48" s="68"/>
      <c r="R48" s="68"/>
      <c r="S48" s="68"/>
      <c r="T48" s="68"/>
      <c r="BH48" s="67"/>
    </row>
    <row r="49" spans="7:62" x14ac:dyDescent="0.15">
      <c r="G49" s="68"/>
      <c r="H49" s="68"/>
      <c r="I49" s="68"/>
      <c r="J49" s="68"/>
      <c r="K49" s="68"/>
      <c r="R49" s="68"/>
      <c r="S49" s="68"/>
      <c r="T49" s="68"/>
      <c r="BE49" s="67"/>
      <c r="BF49" s="67"/>
      <c r="BG49" s="67"/>
      <c r="BH49" s="67"/>
    </row>
    <row r="50" spans="7:62" x14ac:dyDescent="0.15">
      <c r="G50" s="68"/>
      <c r="H50" s="68"/>
      <c r="I50" s="68"/>
      <c r="J50" s="68"/>
      <c r="K50" s="68"/>
      <c r="R50" s="68"/>
      <c r="S50" s="68"/>
      <c r="T50" s="68"/>
      <c r="BE50" s="67"/>
      <c r="BF50" s="67"/>
      <c r="BG50" s="67"/>
      <c r="BH50" s="67"/>
    </row>
    <row r="51" spans="7:62" x14ac:dyDescent="0.15">
      <c r="G51" s="68"/>
      <c r="H51" s="68"/>
      <c r="I51" s="68"/>
      <c r="J51" s="68"/>
      <c r="K51" s="68"/>
      <c r="R51" s="68"/>
      <c r="S51" s="68"/>
      <c r="T51" s="68"/>
      <c r="BE51" s="67"/>
      <c r="BF51" s="67"/>
      <c r="BG51" s="67"/>
      <c r="BH51" s="67"/>
    </row>
    <row r="52" spans="7:62" x14ac:dyDescent="0.15">
      <c r="G52" s="68"/>
      <c r="H52" s="68"/>
      <c r="I52" s="68"/>
      <c r="J52" s="68"/>
      <c r="K52" s="68"/>
      <c r="R52" s="68"/>
      <c r="S52" s="68"/>
      <c r="T52" s="68"/>
      <c r="BE52" s="67"/>
      <c r="BF52" s="67"/>
      <c r="BG52" s="67"/>
      <c r="BH52" s="67"/>
    </row>
    <row r="53" spans="7:62" x14ac:dyDescent="0.15">
      <c r="G53" s="68"/>
      <c r="H53" s="68"/>
      <c r="I53" s="68"/>
      <c r="J53" s="68"/>
      <c r="K53" s="68"/>
      <c r="R53" s="68"/>
      <c r="S53" s="68"/>
      <c r="T53" s="68"/>
      <c r="BE53" s="67"/>
      <c r="BG53" s="67"/>
      <c r="BH53" s="67"/>
      <c r="BI53" s="67"/>
      <c r="BJ53" s="67"/>
    </row>
    <row r="54" spans="7:62" x14ac:dyDescent="0.15">
      <c r="G54" s="68"/>
      <c r="H54" s="68"/>
      <c r="I54" s="68"/>
      <c r="J54" s="68"/>
      <c r="K54" s="68"/>
      <c r="R54" s="68"/>
      <c r="S54" s="68"/>
      <c r="T54" s="68"/>
      <c r="BD54" s="67"/>
      <c r="BE54" s="70"/>
      <c r="BG54" s="67"/>
      <c r="BH54" s="67"/>
      <c r="BI54" s="67"/>
      <c r="BJ54" s="67"/>
    </row>
    <row r="55" spans="7:62" x14ac:dyDescent="0.15">
      <c r="G55" s="68"/>
      <c r="H55" s="68"/>
      <c r="I55" s="68"/>
      <c r="J55" s="68"/>
      <c r="K55" s="68"/>
      <c r="R55" s="68"/>
      <c r="S55" s="68"/>
      <c r="T55" s="68"/>
      <c r="BD55" s="67"/>
      <c r="BE55" s="70"/>
      <c r="BG55" s="67"/>
      <c r="BH55" s="67"/>
      <c r="BI55" s="67"/>
      <c r="BJ55" s="67"/>
    </row>
    <row r="56" spans="7:62" x14ac:dyDescent="0.15">
      <c r="G56" s="68"/>
      <c r="H56" s="68"/>
      <c r="I56" s="68"/>
      <c r="J56" s="68"/>
      <c r="K56" s="68"/>
      <c r="R56" s="68"/>
      <c r="S56" s="68"/>
      <c r="T56" s="68"/>
      <c r="BD56" s="67"/>
      <c r="BE56" s="70"/>
      <c r="BG56" s="67"/>
      <c r="BH56" s="67"/>
      <c r="BI56" s="67"/>
      <c r="BJ56" s="67"/>
    </row>
    <row r="57" spans="7:62" x14ac:dyDescent="0.15">
      <c r="G57" s="68"/>
      <c r="H57" s="68"/>
      <c r="I57" s="68"/>
      <c r="BD57" s="67"/>
      <c r="BE57" s="70"/>
      <c r="BG57" s="67"/>
      <c r="BH57" s="67"/>
      <c r="BI57" s="67"/>
      <c r="BJ57" s="67"/>
    </row>
    <row r="58" spans="7:62" ht="12.75" x14ac:dyDescent="0.15">
      <c r="G58" s="68"/>
      <c r="H58" s="68"/>
      <c r="I58" s="68"/>
      <c r="L58" s="68"/>
      <c r="M58" s="71"/>
      <c r="N58" s="68"/>
      <c r="O58" s="68"/>
      <c r="BD58" s="67"/>
      <c r="BE58" s="70"/>
      <c r="BG58" s="67"/>
      <c r="BH58" s="67"/>
      <c r="BI58" s="67"/>
      <c r="BJ58" s="67"/>
    </row>
    <row r="59" spans="7:62" x14ac:dyDescent="0.15">
      <c r="G59" s="68"/>
      <c r="H59" s="68"/>
      <c r="I59" s="68"/>
      <c r="BD59" s="67"/>
      <c r="BE59" s="70"/>
      <c r="BG59" s="67"/>
      <c r="BH59" s="67"/>
      <c r="BI59" s="67"/>
      <c r="BJ59" s="67"/>
    </row>
    <row r="60" spans="7:62" x14ac:dyDescent="0.15">
      <c r="G60" s="68"/>
      <c r="H60" s="68"/>
      <c r="I60" s="68"/>
      <c r="BD60" s="67"/>
      <c r="BE60" s="70"/>
      <c r="BG60" s="67"/>
      <c r="BH60" s="67"/>
      <c r="BI60" s="67"/>
      <c r="BJ60" s="67"/>
    </row>
    <row r="61" spans="7:62" x14ac:dyDescent="0.15">
      <c r="G61" s="68"/>
      <c r="H61" s="68"/>
      <c r="I61" s="68"/>
      <c r="BD61" s="67"/>
      <c r="BE61" s="70"/>
      <c r="BG61" s="67"/>
      <c r="BH61" s="67"/>
      <c r="BI61" s="67"/>
      <c r="BJ61" s="67"/>
    </row>
    <row r="62" spans="7:62" x14ac:dyDescent="0.15">
      <c r="BD62" s="67"/>
      <c r="BE62" s="70"/>
      <c r="BG62" s="67"/>
      <c r="BH62" s="67"/>
      <c r="BI62" s="67"/>
      <c r="BJ62" s="67"/>
    </row>
    <row r="63" spans="7:62" x14ac:dyDescent="0.15">
      <c r="BD63" s="67"/>
      <c r="BE63" s="70"/>
      <c r="BG63" s="67"/>
      <c r="BH63" s="67"/>
      <c r="BI63" s="67"/>
      <c r="BJ63" s="67"/>
    </row>
    <row r="64" spans="7:62" x14ac:dyDescent="0.15">
      <c r="BD64" s="67"/>
      <c r="BE64" s="70"/>
      <c r="BG64" s="67"/>
      <c r="BH64" s="67"/>
      <c r="BI64" s="67"/>
      <c r="BJ64" s="67"/>
    </row>
    <row r="65" spans="12:62" x14ac:dyDescent="0.15">
      <c r="BD65" s="67"/>
      <c r="BE65" s="70"/>
      <c r="BG65" s="67"/>
      <c r="BH65" s="67"/>
      <c r="BI65" s="67"/>
      <c r="BJ65" s="67"/>
    </row>
    <row r="66" spans="12:62" x14ac:dyDescent="0.15">
      <c r="BD66" s="67"/>
      <c r="BE66" s="70"/>
      <c r="BG66" s="67"/>
      <c r="BH66" s="67"/>
      <c r="BI66" s="67"/>
      <c r="BJ66" s="67"/>
    </row>
    <row r="67" spans="12:62" x14ac:dyDescent="0.15">
      <c r="BD67" s="67"/>
      <c r="BE67" s="70"/>
      <c r="BG67" s="67"/>
      <c r="BH67" s="67"/>
      <c r="BI67" s="67"/>
      <c r="BJ67" s="67"/>
    </row>
    <row r="69" spans="12:62" ht="12.75" x14ac:dyDescent="0.15">
      <c r="L69" s="68"/>
      <c r="M69" s="71"/>
      <c r="N69" s="68"/>
      <c r="O69" s="68"/>
    </row>
    <row r="70" spans="12:62" ht="12.75" x14ac:dyDescent="0.15">
      <c r="L70" s="68"/>
      <c r="M70" s="71"/>
      <c r="N70" s="68"/>
      <c r="O70" s="68"/>
    </row>
    <row r="71" spans="12:62" ht="12.75" x14ac:dyDescent="0.15">
      <c r="L71" s="68"/>
      <c r="M71" s="71"/>
      <c r="N71" s="68"/>
      <c r="O71" s="68"/>
    </row>
    <row r="72" spans="12:62" ht="12.75" x14ac:dyDescent="0.15">
      <c r="L72" s="68"/>
      <c r="M72" s="71"/>
      <c r="N72" s="68"/>
      <c r="O72" s="68"/>
    </row>
    <row r="73" spans="12:62" ht="12.75" x14ac:dyDescent="0.15">
      <c r="L73" s="68"/>
      <c r="M73" s="71"/>
      <c r="N73" s="68"/>
      <c r="O73" s="68"/>
    </row>
    <row r="74" spans="12:62" ht="12.75" x14ac:dyDescent="0.15">
      <c r="L74" s="68"/>
      <c r="M74" s="71"/>
      <c r="N74" s="68"/>
      <c r="O74" s="68"/>
    </row>
    <row r="75" spans="12:62" ht="12.75" x14ac:dyDescent="0.15">
      <c r="L75" s="68"/>
      <c r="M75" s="71"/>
      <c r="N75" s="68"/>
      <c r="O75" s="68"/>
    </row>
    <row r="76" spans="12:62" ht="12.75" x14ac:dyDescent="0.15">
      <c r="L76" s="68"/>
      <c r="M76" s="71"/>
      <c r="N76" s="68"/>
      <c r="O76" s="68"/>
    </row>
  </sheetData>
  <sheetProtection algorithmName="SHA-512" hashValue="CgXId7/i4mHSPGqvGsodfKu7HyFt5W4hjQV+NeRnVhpYYnsSP/DKMiik7hhs7tiE85xcaTUdefIHS5nT6D3TzA==" saltValue="EJX3eD5SpGyeOnmCZ0vcvw==" spinCount="100000" sheet="1" objects="1" scenarios="1"/>
  <mergeCells count="113">
    <mergeCell ref="AW19:AW20"/>
    <mergeCell ref="B26:C26"/>
    <mergeCell ref="B2:H3"/>
    <mergeCell ref="B21:J22"/>
    <mergeCell ref="B7:C7"/>
    <mergeCell ref="H24:I24"/>
    <mergeCell ref="H23:J23"/>
    <mergeCell ref="B23:C23"/>
    <mergeCell ref="B24:C24"/>
    <mergeCell ref="F9:I9"/>
    <mergeCell ref="D26:F26"/>
    <mergeCell ref="H25:I25"/>
    <mergeCell ref="H26:I26"/>
    <mergeCell ref="D24:F24"/>
    <mergeCell ref="F12:H12"/>
    <mergeCell ref="F15:H15"/>
    <mergeCell ref="AB3:AD3"/>
    <mergeCell ref="M7:AB8"/>
    <mergeCell ref="AE17:AE21"/>
    <mergeCell ref="Q17:T17"/>
    <mergeCell ref="U17:X17"/>
    <mergeCell ref="AS24:AU24"/>
    <mergeCell ref="Z17:AB17"/>
    <mergeCell ref="Q20:T20"/>
    <mergeCell ref="B27:C27"/>
    <mergeCell ref="B29:C29"/>
    <mergeCell ref="B30:C30"/>
    <mergeCell ref="D27:F27"/>
    <mergeCell ref="B32:C32"/>
    <mergeCell ref="B31:C31"/>
    <mergeCell ref="H27:I27"/>
    <mergeCell ref="B33:C33"/>
    <mergeCell ref="B28:C28"/>
    <mergeCell ref="D33:F33"/>
    <mergeCell ref="D32:F32"/>
    <mergeCell ref="D30:F30"/>
    <mergeCell ref="H32:I32"/>
    <mergeCell ref="H33:I33"/>
    <mergeCell ref="H31:I31"/>
    <mergeCell ref="D28:F28"/>
    <mergeCell ref="D29:F29"/>
    <mergeCell ref="D31:F31"/>
    <mergeCell ref="H28:I28"/>
    <mergeCell ref="H29:I29"/>
    <mergeCell ref="H30:I30"/>
    <mergeCell ref="Y29:Z29"/>
    <mergeCell ref="AA29:AE29"/>
    <mergeCell ref="AA30:AE30"/>
    <mergeCell ref="AO17:AP17"/>
    <mergeCell ref="AI17:AL17"/>
    <mergeCell ref="AA32:AE34"/>
    <mergeCell ref="AS27:AU27"/>
    <mergeCell ref="AI11:AN11"/>
    <mergeCell ref="AI14:AN14"/>
    <mergeCell ref="AL27:AO27"/>
    <mergeCell ref="AM26:AP26"/>
    <mergeCell ref="AF32:AK34"/>
    <mergeCell ref="AS31:AU31"/>
    <mergeCell ref="AT29:AV30"/>
    <mergeCell ref="AS29:AS30"/>
    <mergeCell ref="AL31:AQ31"/>
    <mergeCell ref="AM29:AP29"/>
    <mergeCell ref="AL32:AO34"/>
    <mergeCell ref="Y30:Z30"/>
    <mergeCell ref="AT26:AV26"/>
    <mergeCell ref="AS16:AT16"/>
    <mergeCell ref="AO20:AP20"/>
    <mergeCell ref="P16:AB16"/>
    <mergeCell ref="Y18:AA18"/>
    <mergeCell ref="S29:V29"/>
    <mergeCell ref="AL30:AO30"/>
    <mergeCell ref="Y28:Z28"/>
    <mergeCell ref="D25:F25"/>
    <mergeCell ref="D23:G23"/>
    <mergeCell ref="G11:I11"/>
    <mergeCell ref="G14:I14"/>
    <mergeCell ref="D7:I7"/>
    <mergeCell ref="C8:K8"/>
    <mergeCell ref="B25:C25"/>
    <mergeCell ref="Y21:AA21"/>
    <mergeCell ref="Z20:AB20"/>
    <mergeCell ref="M11:M24"/>
    <mergeCell ref="P15:S15"/>
    <mergeCell ref="Q11:T11"/>
    <mergeCell ref="P12:S12"/>
    <mergeCell ref="Q14:T14"/>
    <mergeCell ref="U23:X23"/>
    <mergeCell ref="R30:U30"/>
    <mergeCell ref="M26:M33"/>
    <mergeCell ref="P27:S27"/>
    <mergeCell ref="S32:V32"/>
    <mergeCell ref="R33:U33"/>
    <mergeCell ref="AA28:AE28"/>
    <mergeCell ref="P21:S21"/>
    <mergeCell ref="P22:V22"/>
    <mergeCell ref="P24:S24"/>
    <mergeCell ref="AT23:AV23"/>
    <mergeCell ref="Q23:T23"/>
    <mergeCell ref="P18:S18"/>
    <mergeCell ref="Q26:T26"/>
    <mergeCell ref="Z5:AD5"/>
    <mergeCell ref="AF5:AU5"/>
    <mergeCell ref="AH18:AK18"/>
    <mergeCell ref="AP3:AR4"/>
    <mergeCell ref="AS3:AT3"/>
    <mergeCell ref="AI8:AN8"/>
    <mergeCell ref="AH9:AM9"/>
    <mergeCell ref="AS4:AT4"/>
    <mergeCell ref="AS18:AT18"/>
    <mergeCell ref="AS17:AT17"/>
    <mergeCell ref="AH12:AM12"/>
    <mergeCell ref="AE9:AE14"/>
    <mergeCell ref="AH15:AM15"/>
  </mergeCells>
  <phoneticPr fontId="3"/>
  <dataValidations count="3">
    <dataValidation type="custom" allowBlank="1" showInputMessage="1" showErrorMessage="1" error="入力は少数第1位までにして下さい。" sqref="AU13:AU14">
      <formula1>AU13=ROUND(AU13,1)</formula1>
    </dataValidation>
    <dataValidation type="custom" allowBlank="1" showInputMessage="1" showErrorMessage="1" sqref="H24:H33">
      <formula1>H24=ROUND(H24,1)</formula1>
    </dataValidation>
    <dataValidation type="custom" allowBlank="1" showInputMessage="1" showErrorMessage="1" error="入力は少数第1位までにしてください。" sqref="AS31:AU31 F15:H15 P12:S12 P15:S15 P18:S18 P21:S21 P24:S24 AH9:AM9 AH12:AM12 AH15:AM15 AU16:AU18 AO21 AA28:AE30 R33:U33 AL30:AO30 AS27:AU27 D24:F33">
      <formula1>D9=ROUND(D9,1)</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B1:BJ76"/>
  <sheetViews>
    <sheetView showGridLines="0" zoomScaleNormal="100" workbookViewId="0">
      <selection activeCell="C1" sqref="C1"/>
    </sheetView>
  </sheetViews>
  <sheetFormatPr defaultColWidth="9" defaultRowHeight="12" x14ac:dyDescent="0.15"/>
  <cols>
    <col min="1" max="2" width="2.875" style="40" customWidth="1"/>
    <col min="3" max="3" width="18.375" style="40" customWidth="1"/>
    <col min="4" max="5" width="4.375" style="40" customWidth="1"/>
    <col min="6" max="6" width="3.75" style="40" customWidth="1"/>
    <col min="7" max="7" width="2.375" style="40" customWidth="1"/>
    <col min="8" max="8" width="10.375" style="40" customWidth="1"/>
    <col min="9" max="9" width="2.375" style="40" customWidth="1"/>
    <col min="10" max="11" width="2.5" style="40" customWidth="1"/>
    <col min="12" max="12" width="2.75" style="40" customWidth="1"/>
    <col min="13" max="13" width="2.875" style="40" customWidth="1"/>
    <col min="14" max="15" width="2.75" style="40" customWidth="1"/>
    <col min="16" max="16" width="3" style="40" customWidth="1"/>
    <col min="17" max="19" width="4.75" style="40" customWidth="1"/>
    <col min="20" max="22" width="2.875" style="40" customWidth="1"/>
    <col min="23" max="24" width="2.5" style="40" customWidth="1"/>
    <col min="25" max="25" width="2.875" style="40" customWidth="1"/>
    <col min="26" max="26" width="7.75" style="40" customWidth="1"/>
    <col min="27" max="27" width="4.75" style="40" customWidth="1"/>
    <col min="28" max="28" width="2" style="40" customWidth="1"/>
    <col min="29" max="30" width="2.375" style="40" customWidth="1"/>
    <col min="31" max="31" width="3.125" style="40" customWidth="1"/>
    <col min="32" max="33" width="2.375" style="40" customWidth="1"/>
    <col min="34" max="34" width="2.875" style="40" customWidth="1"/>
    <col min="35" max="35" width="7.75" style="40" customWidth="1"/>
    <col min="36" max="37" width="4.375" style="40" customWidth="1"/>
    <col min="38" max="38" width="3.375" style="40" customWidth="1"/>
    <col min="39" max="39" width="2.75" style="40" customWidth="1"/>
    <col min="40" max="40" width="2.875" style="40" customWidth="1"/>
    <col min="41" max="41" width="10.75" style="40" customWidth="1"/>
    <col min="42" max="42" width="2.875" style="40" customWidth="1"/>
    <col min="43" max="44" width="2.5" style="40" customWidth="1"/>
    <col min="45" max="45" width="2.75" style="40" customWidth="1"/>
    <col min="46" max="46" width="7.75" style="40" customWidth="1"/>
    <col min="47" max="47" width="11.75" style="40" customWidth="1"/>
    <col min="48" max="48" width="1.875" style="40" customWidth="1"/>
    <col min="49" max="49" width="5.375" style="40" customWidth="1"/>
    <col min="50" max="58" width="9" style="40"/>
    <col min="59" max="59" width="16.25" style="40" customWidth="1"/>
    <col min="60" max="16384" width="9" style="40"/>
  </cols>
  <sheetData>
    <row r="1" spans="2:49" ht="27" customHeight="1" x14ac:dyDescent="0.15">
      <c r="F1" s="39"/>
      <c r="S1" s="85" t="s">
        <v>94</v>
      </c>
      <c r="T1" s="85" t="s">
        <v>283</v>
      </c>
    </row>
    <row r="2" spans="2:49" ht="12" customHeight="1" thickBot="1" x14ac:dyDescent="0.2">
      <c r="B2" s="620" t="s">
        <v>273</v>
      </c>
      <c r="C2" s="620"/>
      <c r="D2" s="620"/>
      <c r="E2" s="620"/>
      <c r="F2" s="620"/>
      <c r="G2" s="620"/>
      <c r="H2" s="620"/>
      <c r="I2" s="127"/>
      <c r="J2" s="127"/>
      <c r="K2" s="127"/>
      <c r="L2" s="127"/>
      <c r="M2" s="127"/>
      <c r="N2" s="127"/>
      <c r="O2" s="127"/>
      <c r="P2" s="127"/>
      <c r="Q2" s="127"/>
      <c r="R2" s="127"/>
      <c r="S2" s="127"/>
      <c r="T2" s="127"/>
      <c r="U2" s="127"/>
      <c r="V2" s="127"/>
      <c r="W2" s="127"/>
      <c r="X2" s="127"/>
      <c r="Y2" s="107"/>
      <c r="Z2" s="41"/>
      <c r="AA2" s="41"/>
      <c r="AB2" s="41"/>
      <c r="AC2" s="41"/>
      <c r="AD2" s="41"/>
      <c r="AE2" s="41"/>
      <c r="AF2" s="41"/>
      <c r="AG2" s="41"/>
      <c r="AH2" s="41"/>
      <c r="AI2" s="41"/>
      <c r="AJ2" s="41"/>
      <c r="AK2" s="41"/>
      <c r="AL2" s="41"/>
      <c r="AM2" s="41"/>
      <c r="AN2" s="41"/>
      <c r="AO2" s="41"/>
      <c r="AP2" s="41"/>
      <c r="AQ2" s="41"/>
      <c r="AR2" s="41"/>
      <c r="AS2" s="41"/>
      <c r="AT2" s="41"/>
      <c r="AU2" s="119"/>
      <c r="AV2" s="117"/>
      <c r="AW2" s="413"/>
    </row>
    <row r="3" spans="2:49" ht="13.15" customHeight="1" x14ac:dyDescent="0.15">
      <c r="B3" s="620"/>
      <c r="C3" s="620"/>
      <c r="D3" s="620"/>
      <c r="E3" s="620"/>
      <c r="F3" s="620"/>
      <c r="G3" s="620"/>
      <c r="H3" s="620"/>
      <c r="I3" s="127"/>
      <c r="J3" s="127"/>
      <c r="K3" s="127"/>
      <c r="L3" s="127"/>
      <c r="M3" s="127"/>
      <c r="N3" s="127"/>
      <c r="O3" s="127"/>
      <c r="P3" s="127"/>
      <c r="Q3" s="127"/>
      <c r="R3" s="127"/>
      <c r="S3" s="127"/>
      <c r="T3" s="127"/>
      <c r="U3" s="127"/>
      <c r="V3" s="127"/>
      <c r="W3" s="127"/>
      <c r="X3" s="127"/>
      <c r="Y3" s="107"/>
      <c r="Z3" s="42"/>
      <c r="AA3" s="42"/>
      <c r="AB3" s="589"/>
      <c r="AC3" s="589"/>
      <c r="AD3" s="589"/>
      <c r="AE3" s="90"/>
      <c r="AF3" s="108"/>
      <c r="AG3" s="108"/>
      <c r="AH3" s="108"/>
      <c r="AI3" s="108"/>
      <c r="AJ3" s="108"/>
      <c r="AK3" s="108"/>
      <c r="AL3" s="108"/>
      <c r="AM3" s="108"/>
      <c r="AN3" s="108"/>
      <c r="AO3" s="108"/>
      <c r="AP3" s="633" t="s">
        <v>328</v>
      </c>
      <c r="AQ3" s="592"/>
      <c r="AR3" s="593"/>
      <c r="AS3" s="597" t="s">
        <v>0</v>
      </c>
      <c r="AT3" s="598"/>
      <c r="AU3" s="118" t="s">
        <v>113</v>
      </c>
      <c r="AV3" s="108"/>
      <c r="AW3" s="413"/>
    </row>
    <row r="4" spans="2:49" ht="14.25" thickBot="1" x14ac:dyDescent="0.2">
      <c r="C4" s="107"/>
      <c r="F4" s="107"/>
      <c r="G4" s="107"/>
      <c r="H4" s="107"/>
      <c r="I4" s="107"/>
      <c r="J4" s="107"/>
      <c r="K4" s="107"/>
      <c r="L4" s="107"/>
      <c r="M4" s="107"/>
      <c r="N4" s="107"/>
      <c r="O4" s="107"/>
      <c r="P4" s="107"/>
      <c r="Q4" s="107"/>
      <c r="R4" s="107"/>
      <c r="S4" s="107"/>
      <c r="T4" s="107"/>
      <c r="U4" s="107"/>
      <c r="V4" s="107"/>
      <c r="W4" s="107"/>
      <c r="X4" s="107"/>
      <c r="Y4" s="107"/>
      <c r="Z4" s="42"/>
      <c r="AA4" s="42"/>
      <c r="AB4" s="109"/>
      <c r="AC4" s="109"/>
      <c r="AD4" s="109"/>
      <c r="AE4" s="90"/>
      <c r="AF4" s="108"/>
      <c r="AG4" s="108"/>
      <c r="AH4" s="108"/>
      <c r="AI4" s="108"/>
      <c r="AJ4" s="108"/>
      <c r="AK4" s="108"/>
      <c r="AL4" s="108"/>
      <c r="AM4" s="108"/>
      <c r="AN4" s="108"/>
      <c r="AO4" s="108"/>
      <c r="AP4" s="594"/>
      <c r="AQ4" s="595"/>
      <c r="AR4" s="596"/>
      <c r="AS4" s="599" t="str">
        <f>+表紙!N28</f>
        <v>○</v>
      </c>
      <c r="AT4" s="600"/>
      <c r="AU4" s="274" t="str">
        <f>+表紙!O28</f>
        <v>　</v>
      </c>
      <c r="AV4" s="108"/>
      <c r="AW4" s="413"/>
    </row>
    <row r="5" spans="2:49" ht="15" customHeight="1" x14ac:dyDescent="0.15">
      <c r="B5" s="154" t="s">
        <v>105</v>
      </c>
      <c r="C5" s="154"/>
      <c r="F5" s="154"/>
      <c r="G5" s="106"/>
      <c r="H5" s="106"/>
      <c r="I5" s="106"/>
      <c r="J5" s="106"/>
      <c r="K5" s="106"/>
      <c r="L5" s="106"/>
      <c r="M5" s="42"/>
      <c r="N5" s="42"/>
      <c r="O5" s="42"/>
      <c r="P5" s="42"/>
      <c r="Q5" s="42"/>
      <c r="R5" s="42"/>
      <c r="S5" s="42"/>
      <c r="T5" s="42"/>
      <c r="U5" s="42"/>
      <c r="V5" s="42"/>
      <c r="W5" s="42"/>
      <c r="X5" s="42"/>
      <c r="Y5" s="42"/>
      <c r="Z5" s="634" t="s">
        <v>101</v>
      </c>
      <c r="AA5" s="634"/>
      <c r="AB5" s="635"/>
      <c r="AC5" s="635"/>
      <c r="AD5" s="635"/>
      <c r="AE5" s="90" t="s">
        <v>106</v>
      </c>
      <c r="AF5" s="630" t="str">
        <f>+表紙!F47</f>
        <v>風越建設株式会社</v>
      </c>
      <c r="AG5" s="630"/>
      <c r="AH5" s="630"/>
      <c r="AI5" s="630"/>
      <c r="AJ5" s="630"/>
      <c r="AK5" s="630"/>
      <c r="AL5" s="630"/>
      <c r="AM5" s="630"/>
      <c r="AN5" s="630"/>
      <c r="AO5" s="630"/>
      <c r="AP5" s="630"/>
      <c r="AQ5" s="630"/>
      <c r="AR5" s="630"/>
      <c r="AS5" s="630"/>
      <c r="AT5" s="630"/>
      <c r="AU5" s="630"/>
      <c r="AV5" s="243"/>
      <c r="AW5" s="413"/>
    </row>
    <row r="6" spans="2:49" ht="24.75" customHeight="1" thickBot="1" x14ac:dyDescent="0.2">
      <c r="B6" s="302" t="s">
        <v>443</v>
      </c>
      <c r="C6" s="134"/>
      <c r="F6" s="134"/>
      <c r="G6" s="134"/>
      <c r="H6" s="134"/>
      <c r="I6" s="134"/>
      <c r="J6" s="134"/>
      <c r="K6" s="134"/>
      <c r="L6" s="134"/>
      <c r="M6" s="134"/>
      <c r="N6" s="134"/>
      <c r="O6" s="134"/>
      <c r="P6" s="134"/>
      <c r="Q6" s="134"/>
      <c r="R6" s="134"/>
      <c r="S6" s="134"/>
      <c r="T6" s="134"/>
      <c r="U6" s="134"/>
      <c r="V6" s="134"/>
      <c r="W6" s="134"/>
      <c r="X6" s="134"/>
      <c r="Y6" s="134"/>
      <c r="AC6" s="42"/>
      <c r="AD6" s="42"/>
      <c r="AE6" s="42"/>
      <c r="AF6" s="42"/>
      <c r="AG6" s="42"/>
      <c r="AH6" s="42"/>
      <c r="AI6" s="42"/>
      <c r="AJ6" s="42"/>
      <c r="AK6" s="42"/>
      <c r="AL6" s="42"/>
      <c r="AM6" s="42"/>
      <c r="AN6" s="42"/>
      <c r="AO6" s="42"/>
      <c r="AP6" s="42"/>
      <c r="AQ6" s="42"/>
      <c r="AR6" s="42"/>
      <c r="AS6" s="42"/>
      <c r="AT6" s="42"/>
      <c r="AU6" s="42"/>
      <c r="AV6" s="42"/>
      <c r="AW6" s="413"/>
    </row>
    <row r="7" spans="2:49" ht="28.15" customHeight="1" thickBot="1" x14ac:dyDescent="0.2">
      <c r="B7" s="537" t="s">
        <v>89</v>
      </c>
      <c r="C7" s="538"/>
      <c r="D7" s="611" t="s">
        <v>213</v>
      </c>
      <c r="E7" s="612"/>
      <c r="F7" s="612"/>
      <c r="G7" s="612"/>
      <c r="H7" s="612"/>
      <c r="I7" s="613"/>
      <c r="J7" s="143"/>
      <c r="K7" s="53"/>
      <c r="L7" s="156"/>
      <c r="M7" s="156"/>
      <c r="N7" s="156"/>
      <c r="O7" s="156"/>
      <c r="P7" s="156"/>
      <c r="Q7" s="156"/>
      <c r="R7" s="156"/>
      <c r="S7" s="533"/>
      <c r="T7" s="534"/>
      <c r="U7" s="534"/>
      <c r="V7" s="534"/>
      <c r="W7" s="278"/>
      <c r="X7" s="278"/>
      <c r="Y7" s="135"/>
      <c r="AB7"/>
      <c r="AC7"/>
      <c r="AD7"/>
      <c r="AE7"/>
      <c r="AF7" s="93"/>
      <c r="AG7" s="93"/>
      <c r="AH7" s="93"/>
      <c r="AI7" s="93"/>
      <c r="AJ7" s="93"/>
      <c r="AK7" s="93"/>
      <c r="AL7" s="93"/>
      <c r="AM7" s="93"/>
      <c r="AN7" s="93"/>
      <c r="AO7" s="53"/>
      <c r="AP7" s="53"/>
      <c r="AQ7" s="53"/>
      <c r="AR7" s="53"/>
      <c r="AS7"/>
      <c r="AT7"/>
      <c r="AU7"/>
      <c r="AV7"/>
      <c r="AW7" s="413"/>
    </row>
    <row r="8" spans="2:49" ht="28.15" customHeight="1" thickTop="1" thickBot="1" x14ac:dyDescent="0.2">
      <c r="B8" s="43" t="s">
        <v>103</v>
      </c>
      <c r="C8" s="548" t="s">
        <v>111</v>
      </c>
      <c r="D8" s="548"/>
      <c r="E8" s="548"/>
      <c r="F8" s="548"/>
      <c r="G8" s="548"/>
      <c r="H8" s="548"/>
      <c r="I8" s="548"/>
      <c r="J8" s="548"/>
      <c r="K8" s="548"/>
      <c r="L8" s="148"/>
      <c r="M8" s="148"/>
      <c r="N8" s="148"/>
      <c r="O8" s="148"/>
      <c r="P8" s="148"/>
      <c r="Q8" s="148"/>
      <c r="R8" s="148"/>
      <c r="S8" s="148"/>
      <c r="T8" s="148"/>
      <c r="U8" s="148"/>
      <c r="V8" s="148"/>
      <c r="W8" s="130"/>
      <c r="X8" s="130"/>
      <c r="Y8" s="130"/>
      <c r="Z8" s="93"/>
      <c r="AA8" s="93"/>
      <c r="AB8" s="93"/>
      <c r="AC8" s="93"/>
      <c r="AD8" s="93"/>
      <c r="AE8" s="93"/>
      <c r="AF8" s="53"/>
      <c r="AG8" s="49"/>
      <c r="AH8" s="45" t="s">
        <v>29</v>
      </c>
      <c r="AI8" s="531" t="s">
        <v>337</v>
      </c>
      <c r="AJ8" s="531"/>
      <c r="AK8" s="531"/>
      <c r="AL8" s="531"/>
      <c r="AM8" s="531"/>
      <c r="AN8" s="532"/>
      <c r="AO8" s="53"/>
      <c r="AP8" s="53"/>
      <c r="AQ8" s="53"/>
      <c r="AR8" s="53"/>
      <c r="AS8"/>
      <c r="AT8"/>
      <c r="AU8"/>
      <c r="AV8"/>
      <c r="AW8" s="413"/>
    </row>
    <row r="9" spans="2:49" ht="24.75" customHeight="1" thickTop="1" thickBot="1" x14ac:dyDescent="0.2">
      <c r="B9" s="188" t="s">
        <v>257</v>
      </c>
      <c r="F9" s="545" t="s">
        <v>196</v>
      </c>
      <c r="G9" s="546"/>
      <c r="H9" s="546"/>
      <c r="I9" s="547"/>
      <c r="J9" s="148"/>
      <c r="K9" s="148"/>
      <c r="L9" s="148"/>
      <c r="M9" s="148"/>
      <c r="N9" s="148"/>
      <c r="O9" s="148"/>
      <c r="P9" s="148"/>
      <c r="Q9" s="148"/>
      <c r="R9" s="148"/>
      <c r="S9" s="148"/>
      <c r="T9" s="148"/>
      <c r="U9" s="148"/>
      <c r="V9" s="148"/>
      <c r="W9" s="130"/>
      <c r="X9" s="130"/>
      <c r="Y9" s="130"/>
      <c r="Z9" s="93"/>
      <c r="AA9" s="93"/>
      <c r="AB9" s="93"/>
      <c r="AC9" s="93"/>
      <c r="AD9" s="93"/>
      <c r="AE9" s="564" t="s">
        <v>20</v>
      </c>
      <c r="AF9" s="56"/>
      <c r="AH9" s="535"/>
      <c r="AI9" s="536"/>
      <c r="AJ9" s="536"/>
      <c r="AK9" s="536"/>
      <c r="AL9" s="536"/>
      <c r="AM9" s="536"/>
      <c r="AN9" s="52" t="s">
        <v>13</v>
      </c>
      <c r="AO9" s="53"/>
      <c r="AP9" s="53"/>
      <c r="AQ9" s="53"/>
      <c r="AR9" s="53"/>
      <c r="AS9"/>
      <c r="AT9"/>
      <c r="AU9"/>
      <c r="AV9"/>
      <c r="AW9" s="413"/>
    </row>
    <row r="10" spans="2:49" ht="24.75" customHeight="1" thickTop="1" thickBot="1" x14ac:dyDescent="0.2">
      <c r="F10" s="94"/>
      <c r="G10" s="129"/>
      <c r="H10" s="129"/>
      <c r="I10" s="129"/>
      <c r="J10" s="129"/>
      <c r="K10" s="129"/>
      <c r="L10" s="129"/>
      <c r="M10" s="129"/>
      <c r="N10" s="129"/>
      <c r="O10" s="129"/>
      <c r="P10" s="129"/>
      <c r="Q10" s="129"/>
      <c r="R10" s="129"/>
      <c r="S10" s="129"/>
      <c r="T10" s="129"/>
      <c r="U10" s="129"/>
      <c r="V10" s="129"/>
      <c r="W10" s="130"/>
      <c r="X10" s="130"/>
      <c r="Y10" s="130"/>
      <c r="Z10" s="93"/>
      <c r="AA10" s="93"/>
      <c r="AB10" s="93"/>
      <c r="AD10" s="53"/>
      <c r="AE10" s="565"/>
      <c r="AF10" s="56"/>
      <c r="AN10" s="53"/>
      <c r="AO10" s="53"/>
      <c r="AP10" s="53"/>
      <c r="AQ10" s="53"/>
      <c r="AR10" s="53"/>
      <c r="AS10"/>
      <c r="AT10"/>
      <c r="AU10"/>
      <c r="AV10"/>
      <c r="AW10" s="413"/>
    </row>
    <row r="11" spans="2:49" ht="27" customHeight="1" thickTop="1" thickBot="1" x14ac:dyDescent="0.2">
      <c r="C11" s="164" t="s">
        <v>197</v>
      </c>
      <c r="F11" s="45" t="s">
        <v>17</v>
      </c>
      <c r="G11" s="531" t="s">
        <v>331</v>
      </c>
      <c r="H11" s="531"/>
      <c r="I11" s="532"/>
      <c r="J11" s="46"/>
      <c r="K11" s="47"/>
      <c r="L11" s="48"/>
      <c r="M11" s="554" t="s">
        <v>18</v>
      </c>
      <c r="N11" s="48"/>
      <c r="O11" s="49"/>
      <c r="P11" s="45" t="s">
        <v>19</v>
      </c>
      <c r="Q11" s="551" t="s">
        <v>274</v>
      </c>
      <c r="R11" s="551"/>
      <c r="S11" s="551"/>
      <c r="T11" s="552"/>
      <c r="U11" s="190"/>
      <c r="V11" s="64"/>
      <c r="W11" s="53"/>
      <c r="X11" s="53"/>
      <c r="Y11"/>
      <c r="Z11"/>
      <c r="AA11"/>
      <c r="AB11"/>
      <c r="AC11" s="53"/>
      <c r="AD11" s="61"/>
      <c r="AE11" s="565"/>
      <c r="AF11" s="145"/>
      <c r="AG11" s="49"/>
      <c r="AH11" s="45" t="s">
        <v>36</v>
      </c>
      <c r="AI11" s="531" t="s">
        <v>280</v>
      </c>
      <c r="AJ11" s="531"/>
      <c r="AK11" s="531"/>
      <c r="AL11" s="531"/>
      <c r="AM11" s="531"/>
      <c r="AN11" s="532"/>
      <c r="AO11" s="53"/>
      <c r="AP11" s="53"/>
      <c r="AQ11" s="53"/>
      <c r="AR11" s="53"/>
      <c r="AS11"/>
      <c r="AT11"/>
      <c r="AU11"/>
      <c r="AV11"/>
      <c r="AW11" s="413"/>
    </row>
    <row r="12" spans="2:49" ht="24.75" customHeight="1" thickTop="1" thickBot="1" x14ac:dyDescent="0.2">
      <c r="F12" s="549">
        <f>+ROUND(P12,1)+ROUND(P15,1)+ROUND(P18,1)+ROUND(P24,1)+P27-ROUND(F15,1)</f>
        <v>0</v>
      </c>
      <c r="G12" s="550"/>
      <c r="H12" s="550"/>
      <c r="I12" s="52" t="s">
        <v>13</v>
      </c>
      <c r="J12" s="53"/>
      <c r="K12" s="54"/>
      <c r="L12" s="53"/>
      <c r="M12" s="555"/>
      <c r="N12" s="55"/>
      <c r="P12" s="535"/>
      <c r="Q12" s="553"/>
      <c r="R12" s="553"/>
      <c r="S12" s="553"/>
      <c r="T12" s="52" t="s">
        <v>13</v>
      </c>
      <c r="U12" s="53"/>
      <c r="V12" s="53"/>
      <c r="W12" s="53"/>
      <c r="X12" s="53"/>
      <c r="Y12"/>
      <c r="Z12"/>
      <c r="AA12"/>
      <c r="AB12"/>
      <c r="AC12" s="56"/>
      <c r="AE12" s="565"/>
      <c r="AG12" s="137"/>
      <c r="AH12" s="535"/>
      <c r="AI12" s="536"/>
      <c r="AJ12" s="536"/>
      <c r="AK12" s="536"/>
      <c r="AL12" s="536"/>
      <c r="AM12" s="536"/>
      <c r="AN12" s="52" t="s">
        <v>13</v>
      </c>
      <c r="AO12" s="53"/>
      <c r="AP12" s="53"/>
      <c r="AQ12" s="53"/>
      <c r="AR12" s="53"/>
      <c r="AS12"/>
      <c r="AT12"/>
      <c r="AU12"/>
      <c r="AV12"/>
      <c r="AW12" s="413"/>
    </row>
    <row r="13" spans="2:49" ht="24.75" customHeight="1" thickTop="1" thickBot="1" x14ac:dyDescent="0.2">
      <c r="J13" s="53"/>
      <c r="K13" s="57"/>
      <c r="L13" s="53"/>
      <c r="M13" s="555"/>
      <c r="N13" s="56"/>
      <c r="U13" s="53"/>
      <c r="V13" s="53"/>
      <c r="W13" s="53"/>
      <c r="X13" s="53"/>
      <c r="Y13"/>
      <c r="Z13"/>
      <c r="AA13"/>
      <c r="AB13"/>
      <c r="AC13" s="56"/>
      <c r="AE13" s="565"/>
      <c r="AG13" s="143"/>
      <c r="AH13" s="140"/>
      <c r="AI13" s="141"/>
      <c r="AJ13" s="141"/>
      <c r="AK13" s="141"/>
      <c r="AL13" s="141"/>
      <c r="AM13" s="142"/>
      <c r="AN13" s="142"/>
      <c r="AQ13" s="41"/>
      <c r="AR13" s="41"/>
      <c r="AS13" s="139"/>
      <c r="AT13" s="139"/>
      <c r="AU13" s="278"/>
      <c r="AV13" s="53"/>
      <c r="AW13" s="413"/>
    </row>
    <row r="14" spans="2:49" ht="27" customHeight="1" thickTop="1" thickBot="1" x14ac:dyDescent="0.2">
      <c r="F14" s="51" t="s">
        <v>427</v>
      </c>
      <c r="G14" s="557" t="s">
        <v>222</v>
      </c>
      <c r="H14" s="557"/>
      <c r="I14" s="558"/>
      <c r="J14" s="59"/>
      <c r="K14" s="60"/>
      <c r="L14" s="53"/>
      <c r="M14" s="555"/>
      <c r="N14" s="56"/>
      <c r="O14" s="48"/>
      <c r="P14" s="45" t="s">
        <v>24</v>
      </c>
      <c r="Q14" s="567" t="s">
        <v>275</v>
      </c>
      <c r="R14" s="567"/>
      <c r="S14" s="567"/>
      <c r="T14" s="568"/>
      <c r="U14" s="190"/>
      <c r="V14" s="64"/>
      <c r="W14" s="53"/>
      <c r="X14" s="53"/>
      <c r="Y14"/>
      <c r="Z14"/>
      <c r="AA14"/>
      <c r="AB14"/>
      <c r="AC14" s="56"/>
      <c r="AE14" s="566"/>
      <c r="AG14" s="144"/>
      <c r="AH14" s="51" t="s">
        <v>176</v>
      </c>
      <c r="AI14" s="606" t="s">
        <v>292</v>
      </c>
      <c r="AJ14" s="606"/>
      <c r="AK14" s="606"/>
      <c r="AL14" s="606"/>
      <c r="AM14" s="606"/>
      <c r="AN14" s="607"/>
      <c r="AO14"/>
      <c r="AS14" s="139"/>
      <c r="AT14" s="139"/>
      <c r="AU14" s="278"/>
      <c r="AV14" s="53"/>
      <c r="AW14" s="413"/>
    </row>
    <row r="15" spans="2:49" ht="24.75" customHeight="1" thickBot="1" x14ac:dyDescent="0.2">
      <c r="F15" s="602"/>
      <c r="G15" s="603"/>
      <c r="H15" s="603"/>
      <c r="I15" s="44" t="s">
        <v>13</v>
      </c>
      <c r="J15" s="53"/>
      <c r="K15" s="56"/>
      <c r="L15" s="53"/>
      <c r="M15" s="555"/>
      <c r="N15" s="56"/>
      <c r="P15" s="535"/>
      <c r="Q15" s="553"/>
      <c r="R15" s="553"/>
      <c r="S15" s="553"/>
      <c r="T15" s="52" t="s">
        <v>13</v>
      </c>
      <c r="U15" s="53"/>
      <c r="V15" s="53"/>
      <c r="W15" s="53"/>
      <c r="X15" s="53"/>
      <c r="Y15"/>
      <c r="Z15"/>
      <c r="AA15"/>
      <c r="AB15"/>
      <c r="AC15" s="56"/>
      <c r="AH15" s="543"/>
      <c r="AI15" s="544"/>
      <c r="AJ15" s="544"/>
      <c r="AK15" s="544"/>
      <c r="AL15" s="544"/>
      <c r="AM15" s="544"/>
      <c r="AN15" s="44" t="s">
        <v>13</v>
      </c>
      <c r="AO15"/>
      <c r="AS15" s="62" t="s">
        <v>30</v>
      </c>
      <c r="AT15" s="63"/>
      <c r="AW15" s="413"/>
    </row>
    <row r="16" spans="2:49" ht="24.75" customHeight="1" thickTop="1" thickBot="1" x14ac:dyDescent="0.2">
      <c r="K16" s="56"/>
      <c r="L16" s="53"/>
      <c r="M16" s="555"/>
      <c r="N16" s="56"/>
      <c r="P16" s="530" t="str">
        <f>+IF(Y18=0,"",IF(Y18-P18=Y18,"エラー！：⑥残さ物量があるのに、④自ら中間処理した量がゼロになっています",""))</f>
        <v/>
      </c>
      <c r="Q16" s="530"/>
      <c r="R16" s="530"/>
      <c r="S16" s="530"/>
      <c r="T16" s="530"/>
      <c r="U16" s="530"/>
      <c r="V16" s="530"/>
      <c r="W16" s="530"/>
      <c r="X16" s="530"/>
      <c r="Y16" s="530"/>
      <c r="Z16" s="530"/>
      <c r="AA16" s="530"/>
      <c r="AB16" s="530"/>
      <c r="AC16" s="56"/>
      <c r="AD16" s="53"/>
      <c r="AE16" s="186"/>
      <c r="AP16" s="50"/>
      <c r="AQ16" s="53"/>
      <c r="AS16" s="528" t="s">
        <v>175</v>
      </c>
      <c r="AT16" s="529"/>
      <c r="AU16" s="95"/>
      <c r="AV16" s="44" t="s">
        <v>13</v>
      </c>
      <c r="AW16" s="413"/>
    </row>
    <row r="17" spans="2:49" ht="27" customHeight="1" thickTop="1" thickBot="1" x14ac:dyDescent="0.2">
      <c r="K17" s="56"/>
      <c r="L17" s="53"/>
      <c r="M17" s="555"/>
      <c r="N17" s="56"/>
      <c r="O17" s="48"/>
      <c r="P17" s="45" t="s">
        <v>27</v>
      </c>
      <c r="Q17" s="531" t="s">
        <v>276</v>
      </c>
      <c r="R17" s="531"/>
      <c r="S17" s="531"/>
      <c r="T17" s="532"/>
      <c r="U17" s="541"/>
      <c r="V17" s="542"/>
      <c r="W17" s="542"/>
      <c r="X17" s="542"/>
      <c r="Y17" s="136" t="s">
        <v>21</v>
      </c>
      <c r="Z17" s="531" t="s">
        <v>279</v>
      </c>
      <c r="AA17" s="531"/>
      <c r="AB17" s="532"/>
      <c r="AC17" s="149"/>
      <c r="AD17" s="144"/>
      <c r="AE17" s="554" t="s">
        <v>28</v>
      </c>
      <c r="AF17" s="48"/>
      <c r="AG17" s="48"/>
      <c r="AH17" s="247" t="s">
        <v>178</v>
      </c>
      <c r="AI17" s="557" t="s">
        <v>281</v>
      </c>
      <c r="AJ17" s="557"/>
      <c r="AK17" s="557"/>
      <c r="AL17" s="558"/>
      <c r="AM17" s="48"/>
      <c r="AN17" s="255"/>
      <c r="AO17" s="610" t="s">
        <v>253</v>
      </c>
      <c r="AP17" s="558"/>
      <c r="AQ17" s="257"/>
      <c r="AS17" s="528" t="s">
        <v>259</v>
      </c>
      <c r="AT17" s="529"/>
      <c r="AU17" s="95"/>
      <c r="AV17" s="44" t="s">
        <v>34</v>
      </c>
      <c r="AW17" s="413"/>
    </row>
    <row r="18" spans="2:49" ht="24.75" customHeight="1" thickBot="1" x14ac:dyDescent="0.2">
      <c r="K18" s="56"/>
      <c r="L18" s="53"/>
      <c r="M18" s="555"/>
      <c r="N18" s="56"/>
      <c r="P18" s="535"/>
      <c r="Q18" s="553"/>
      <c r="R18" s="553"/>
      <c r="S18" s="553"/>
      <c r="T18" s="52" t="s">
        <v>13</v>
      </c>
      <c r="U18"/>
      <c r="V18" s="248"/>
      <c r="W18"/>
      <c r="X18" s="194"/>
      <c r="Y18" s="549">
        <f>+ROUND(AH9,1)+ROUND(AH12,1)+ROUND(AH15,1)+AH18</f>
        <v>0</v>
      </c>
      <c r="Z18" s="550"/>
      <c r="AA18" s="550"/>
      <c r="AB18" s="52" t="s">
        <v>4</v>
      </c>
      <c r="AC18" s="193"/>
      <c r="AD18" s="193"/>
      <c r="AE18" s="555"/>
      <c r="AH18" s="585">
        <f>+ROUND(AO18,1)+ROUND(AO21,1)</f>
        <v>0</v>
      </c>
      <c r="AI18" s="582"/>
      <c r="AJ18" s="582"/>
      <c r="AK18" s="582"/>
      <c r="AL18" s="44" t="s">
        <v>13</v>
      </c>
      <c r="AM18" s="55"/>
      <c r="AO18" s="273">
        <f>+ROUND(AU16,1)+ROUND(AU17,1)+ROUND(AU18,1)</f>
        <v>0</v>
      </c>
      <c r="AP18" s="44" t="s">
        <v>34</v>
      </c>
      <c r="AS18" s="528" t="s">
        <v>177</v>
      </c>
      <c r="AT18" s="529"/>
      <c r="AU18" s="95"/>
      <c r="AV18" s="44" t="s">
        <v>26</v>
      </c>
      <c r="AW18" s="413"/>
    </row>
    <row r="19" spans="2:49" ht="24.75" customHeight="1" thickTop="1" thickBot="1" x14ac:dyDescent="0.2">
      <c r="K19" s="56"/>
      <c r="L19" s="53"/>
      <c r="M19" s="555"/>
      <c r="N19" s="56"/>
      <c r="P19" s="131"/>
      <c r="Q19" s="266"/>
      <c r="R19" s="197"/>
      <c r="S19" s="131"/>
      <c r="T19" s="131"/>
      <c r="U19" s="133"/>
      <c r="V19" s="249"/>
      <c r="W19" s="133"/>
      <c r="X19" s="133"/>
      <c r="Y19" s="132"/>
      <c r="Z19" s="132"/>
      <c r="AA19" s="132"/>
      <c r="AB19" s="132"/>
      <c r="AC19" s="53"/>
      <c r="AD19" s="53"/>
      <c r="AE19" s="555"/>
      <c r="AH19" s="53"/>
      <c r="AI19" s="56"/>
      <c r="AJ19" s="53"/>
      <c r="AK19" s="53"/>
      <c r="AL19" s="53"/>
      <c r="AM19" s="56"/>
      <c r="AS19"/>
      <c r="AT19"/>
      <c r="AU19"/>
      <c r="AV19"/>
      <c r="AW19" s="636" t="s">
        <v>450</v>
      </c>
    </row>
    <row r="20" spans="2:49" ht="27" customHeight="1" thickTop="1" thickBot="1" x14ac:dyDescent="0.2">
      <c r="K20" s="56"/>
      <c r="L20" s="53"/>
      <c r="M20" s="555"/>
      <c r="N20" s="56"/>
      <c r="P20" s="45" t="s">
        <v>48</v>
      </c>
      <c r="Q20" s="531" t="s">
        <v>277</v>
      </c>
      <c r="R20" s="531"/>
      <c r="S20" s="531"/>
      <c r="T20" s="532"/>
      <c r="U20" s="131"/>
      <c r="V20" s="250"/>
      <c r="W20" s="253"/>
      <c r="X20" s="254"/>
      <c r="Y20" s="136" t="s">
        <v>25</v>
      </c>
      <c r="Z20" s="531" t="s">
        <v>278</v>
      </c>
      <c r="AA20" s="531"/>
      <c r="AB20" s="532"/>
      <c r="AC20" s="53"/>
      <c r="AD20" s="53"/>
      <c r="AE20" s="555"/>
      <c r="AG20" s="53"/>
      <c r="AH20" s="53"/>
      <c r="AI20" s="56"/>
      <c r="AJ20" s="53"/>
      <c r="AK20" s="53"/>
      <c r="AL20" s="147"/>
      <c r="AM20" s="56"/>
      <c r="AN20" s="256"/>
      <c r="AO20" s="610" t="s">
        <v>255</v>
      </c>
      <c r="AP20" s="558"/>
      <c r="AQ20" s="191"/>
      <c r="AR20" s="53"/>
      <c r="AS20" s="58"/>
      <c r="AT20" s="58"/>
      <c r="AW20" s="636"/>
    </row>
    <row r="21" spans="2:49" ht="25.15" customHeight="1" thickBot="1" x14ac:dyDescent="0.2">
      <c r="B21" s="604" t="s">
        <v>444</v>
      </c>
      <c r="C21" s="604"/>
      <c r="D21" s="604"/>
      <c r="E21" s="604"/>
      <c r="F21" s="604"/>
      <c r="G21" s="604"/>
      <c r="H21" s="604"/>
      <c r="I21" s="604"/>
      <c r="J21" s="604"/>
      <c r="K21" s="56"/>
      <c r="L21" s="53"/>
      <c r="M21" s="555"/>
      <c r="N21" s="56"/>
      <c r="P21" s="535"/>
      <c r="Q21" s="562"/>
      <c r="R21" s="562"/>
      <c r="S21" s="562"/>
      <c r="T21" s="52" t="s">
        <v>13</v>
      </c>
      <c r="U21" s="131"/>
      <c r="V21" s="131"/>
      <c r="W21" s="131"/>
      <c r="X21" s="131"/>
      <c r="Y21" s="549">
        <f>+P18-Y18</f>
        <v>0</v>
      </c>
      <c r="Z21" s="550"/>
      <c r="AA21" s="550"/>
      <c r="AB21" s="52" t="s">
        <v>4</v>
      </c>
      <c r="AC21" s="133"/>
      <c r="AD21" s="53"/>
      <c r="AE21" s="556"/>
      <c r="AG21" s="53"/>
      <c r="AH21" s="53"/>
      <c r="AI21" s="56"/>
      <c r="AJ21" s="53"/>
      <c r="AK21" s="53"/>
      <c r="AL21" s="53"/>
      <c r="AM21" s="53"/>
      <c r="AN21" s="147"/>
      <c r="AO21" s="95"/>
      <c r="AP21" s="44" t="s">
        <v>38</v>
      </c>
      <c r="AQ21" s="191"/>
      <c r="AR21" s="53"/>
      <c r="AS21"/>
      <c r="AT21"/>
      <c r="AU21"/>
      <c r="AV21"/>
      <c r="AW21" s="413"/>
    </row>
    <row r="22" spans="2:49" ht="25.5" customHeight="1" thickTop="1" thickBot="1" x14ac:dyDescent="0.2">
      <c r="B22" s="605"/>
      <c r="C22" s="605"/>
      <c r="D22" s="605"/>
      <c r="E22" s="605"/>
      <c r="F22" s="605"/>
      <c r="G22" s="605"/>
      <c r="H22" s="605"/>
      <c r="I22" s="605"/>
      <c r="J22" s="605"/>
      <c r="K22" s="56"/>
      <c r="L22" s="53"/>
      <c r="M22" s="555"/>
      <c r="N22" s="56"/>
      <c r="P22" s="559" t="str">
        <f>+IF(P21=0,"",IF(P18&lt;P21,"エラー !：④の内数である⑤の量が④を超えています",""))</f>
        <v/>
      </c>
      <c r="Q22" s="559"/>
      <c r="R22" s="559"/>
      <c r="S22" s="559"/>
      <c r="T22" s="559"/>
      <c r="U22" s="559"/>
      <c r="V22" s="559"/>
      <c r="W22" s="132"/>
      <c r="X22" s="132"/>
      <c r="Y22" s="132"/>
      <c r="Z22" s="132"/>
      <c r="AA22" s="132"/>
      <c r="AB22" s="132"/>
      <c r="AC22" s="53"/>
      <c r="AD22" s="53"/>
      <c r="AE22" s="186"/>
      <c r="AG22" s="53"/>
      <c r="AH22" s="53"/>
      <c r="AI22" s="56"/>
      <c r="AJ22" s="53"/>
      <c r="AK22" s="53"/>
      <c r="AL22" s="53"/>
      <c r="AM22" s="53"/>
      <c r="AN22" s="53"/>
      <c r="AW22" s="413"/>
    </row>
    <row r="23" spans="2:49" ht="27" customHeight="1" thickTop="1" thickBot="1" x14ac:dyDescent="0.2">
      <c r="B23" s="601" t="s">
        <v>199</v>
      </c>
      <c r="C23" s="540"/>
      <c r="D23" s="539" t="s">
        <v>445</v>
      </c>
      <c r="E23" s="539"/>
      <c r="F23" s="539"/>
      <c r="G23" s="540"/>
      <c r="H23" s="601" t="s">
        <v>446</v>
      </c>
      <c r="I23" s="539"/>
      <c r="J23" s="540"/>
      <c r="K23" s="56"/>
      <c r="L23" s="53"/>
      <c r="M23" s="555"/>
      <c r="N23" s="56"/>
      <c r="O23" s="48"/>
      <c r="P23" s="51" t="s">
        <v>88</v>
      </c>
      <c r="Q23" s="557" t="s">
        <v>32</v>
      </c>
      <c r="R23" s="557"/>
      <c r="S23" s="557"/>
      <c r="T23" s="558"/>
      <c r="U23" s="560"/>
      <c r="V23" s="561"/>
      <c r="W23" s="561"/>
      <c r="X23" s="561"/>
      <c r="AC23" s="53"/>
      <c r="AD23" s="53"/>
      <c r="AE23"/>
      <c r="AF23"/>
      <c r="AG23"/>
      <c r="AH23"/>
      <c r="AI23" s="258"/>
      <c r="AJ23"/>
      <c r="AK23" s="53"/>
      <c r="AL23" s="53"/>
      <c r="AM23" s="53"/>
      <c r="AN23" s="151"/>
      <c r="AP23" s="53"/>
      <c r="AR23" s="49"/>
      <c r="AS23" s="136" t="s">
        <v>190</v>
      </c>
      <c r="AT23" s="531" t="s">
        <v>191</v>
      </c>
      <c r="AU23" s="531"/>
      <c r="AV23" s="532"/>
      <c r="AW23" s="413"/>
    </row>
    <row r="24" spans="2:49" ht="27" customHeight="1" thickBot="1" x14ac:dyDescent="0.2">
      <c r="B24" s="614" t="s">
        <v>200</v>
      </c>
      <c r="C24" s="615"/>
      <c r="D24" s="603">
        <v>0</v>
      </c>
      <c r="E24" s="603"/>
      <c r="F24" s="603"/>
      <c r="G24" s="195" t="s">
        <v>198</v>
      </c>
      <c r="H24" s="581">
        <f>+F12</f>
        <v>0</v>
      </c>
      <c r="I24" s="582"/>
      <c r="J24" s="195" t="s">
        <v>198</v>
      </c>
      <c r="K24" s="56"/>
      <c r="L24" s="53"/>
      <c r="M24" s="556"/>
      <c r="P24" s="543"/>
      <c r="Q24" s="563"/>
      <c r="R24" s="563"/>
      <c r="S24" s="563"/>
      <c r="T24" s="44" t="s">
        <v>13</v>
      </c>
      <c r="U24"/>
      <c r="V24"/>
      <c r="W24"/>
      <c r="X24"/>
      <c r="AC24" s="53"/>
      <c r="AD24" s="53"/>
      <c r="AE24"/>
      <c r="AF24"/>
      <c r="AG24"/>
      <c r="AH24"/>
      <c r="AI24" s="258"/>
      <c r="AJ24"/>
      <c r="AK24" s="53"/>
      <c r="AL24" s="141"/>
      <c r="AM24" s="53"/>
      <c r="AN24" s="53"/>
      <c r="AQ24" s="56"/>
      <c r="AR24" s="146"/>
      <c r="AS24" s="549">
        <f>+ROUND(AU16,1)+ROUND(AA28,1)</f>
        <v>0</v>
      </c>
      <c r="AT24" s="550"/>
      <c r="AU24" s="550"/>
      <c r="AV24" s="52" t="s">
        <v>13</v>
      </c>
      <c r="AW24" s="413"/>
    </row>
    <row r="25" spans="2:49" ht="27" customHeight="1" thickBot="1" x14ac:dyDescent="0.2">
      <c r="B25" s="614" t="s">
        <v>201</v>
      </c>
      <c r="C25" s="615"/>
      <c r="D25" s="603">
        <v>0</v>
      </c>
      <c r="E25" s="603"/>
      <c r="F25" s="603"/>
      <c r="G25" s="195" t="s">
        <v>198</v>
      </c>
      <c r="H25" s="581">
        <f>+P12+AH9</f>
        <v>0</v>
      </c>
      <c r="I25" s="582"/>
      <c r="J25" s="195" t="s">
        <v>198</v>
      </c>
      <c r="K25" s="56"/>
      <c r="L25" s="53"/>
      <c r="P25" s="53"/>
      <c r="Q25" s="53"/>
      <c r="R25" s="53"/>
      <c r="S25" s="53"/>
      <c r="T25" s="53"/>
      <c r="U25" s="53"/>
      <c r="V25" s="53"/>
      <c r="AE25" s="150"/>
      <c r="AH25" s="53"/>
      <c r="AI25" s="56"/>
      <c r="AJ25" s="53"/>
      <c r="AK25" s="53"/>
      <c r="AL25" s="187"/>
      <c r="AM25" s="187"/>
      <c r="AN25" s="187"/>
      <c r="AQ25" s="268"/>
      <c r="AR25" s="128"/>
      <c r="AW25" s="413"/>
    </row>
    <row r="26" spans="2:49" ht="27" customHeight="1" thickTop="1" thickBot="1" x14ac:dyDescent="0.2">
      <c r="B26" s="614" t="s">
        <v>202</v>
      </c>
      <c r="C26" s="615"/>
      <c r="D26" s="603">
        <v>0</v>
      </c>
      <c r="E26" s="603"/>
      <c r="F26" s="603"/>
      <c r="G26" s="195" t="s">
        <v>198</v>
      </c>
      <c r="H26" s="581">
        <f>+P21</f>
        <v>0</v>
      </c>
      <c r="I26" s="582"/>
      <c r="J26" s="195" t="s">
        <v>198</v>
      </c>
      <c r="K26" s="56"/>
      <c r="L26" s="144"/>
      <c r="M26" s="554" t="s">
        <v>35</v>
      </c>
      <c r="N26" s="48"/>
      <c r="O26" s="48"/>
      <c r="P26" s="247" t="s">
        <v>180</v>
      </c>
      <c r="Q26" s="557" t="s">
        <v>181</v>
      </c>
      <c r="R26" s="557"/>
      <c r="S26" s="557"/>
      <c r="T26" s="558"/>
      <c r="U26" s="48"/>
      <c r="V26" s="48"/>
      <c r="W26" s="48"/>
      <c r="X26" s="48"/>
      <c r="Y26" s="48"/>
      <c r="Z26" s="48"/>
      <c r="AA26" s="48"/>
      <c r="AB26" s="48"/>
      <c r="AC26" s="48"/>
      <c r="AD26" s="48"/>
      <c r="AE26" s="48"/>
      <c r="AF26" s="48"/>
      <c r="AG26" s="48"/>
      <c r="AH26" s="48"/>
      <c r="AI26" s="61"/>
      <c r="AJ26" s="48"/>
      <c r="AK26" s="49"/>
      <c r="AL26" s="136" t="s">
        <v>187</v>
      </c>
      <c r="AM26" s="531" t="s">
        <v>282</v>
      </c>
      <c r="AN26" s="531"/>
      <c r="AO26" s="531"/>
      <c r="AP26" s="532"/>
      <c r="AQ26" s="270"/>
      <c r="AR26" s="271"/>
      <c r="AS26" s="136" t="s">
        <v>192</v>
      </c>
      <c r="AT26" s="531" t="s">
        <v>430</v>
      </c>
      <c r="AU26" s="531"/>
      <c r="AV26" s="532"/>
      <c r="AW26" s="413"/>
    </row>
    <row r="27" spans="2:49" ht="27" customHeight="1" thickBot="1" x14ac:dyDescent="0.2">
      <c r="B27" s="614" t="s">
        <v>223</v>
      </c>
      <c r="C27" s="615"/>
      <c r="D27" s="603">
        <v>0</v>
      </c>
      <c r="E27" s="603"/>
      <c r="F27" s="603"/>
      <c r="G27" s="195" t="s">
        <v>198</v>
      </c>
      <c r="H27" s="581">
        <f>+Y21</f>
        <v>0</v>
      </c>
      <c r="I27" s="582"/>
      <c r="J27" s="195" t="s">
        <v>198</v>
      </c>
      <c r="M27" s="555"/>
      <c r="P27" s="585">
        <f>+R30+ROUND(R33,1)</f>
        <v>0</v>
      </c>
      <c r="Q27" s="586"/>
      <c r="R27" s="586"/>
      <c r="S27" s="586"/>
      <c r="T27" s="44" t="s">
        <v>38</v>
      </c>
      <c r="U27" s="64"/>
      <c r="V27" s="64"/>
      <c r="Y27" s="62" t="s">
        <v>39</v>
      </c>
      <c r="Z27" s="65"/>
      <c r="AH27" s="53"/>
      <c r="AI27" s="53"/>
      <c r="AJ27" s="53"/>
      <c r="AK27" s="53"/>
      <c r="AL27" s="549">
        <f>+AH18+P27</f>
        <v>0</v>
      </c>
      <c r="AM27" s="550"/>
      <c r="AN27" s="550"/>
      <c r="AO27" s="550"/>
      <c r="AP27" s="52" t="s">
        <v>13</v>
      </c>
      <c r="AQ27" s="268"/>
      <c r="AR27" s="128"/>
      <c r="AS27" s="535"/>
      <c r="AT27" s="536"/>
      <c r="AU27" s="536"/>
      <c r="AV27" s="52" t="s">
        <v>13</v>
      </c>
      <c r="AW27" s="413"/>
    </row>
    <row r="28" spans="2:49" ht="27" customHeight="1" thickTop="1" thickBot="1" x14ac:dyDescent="0.2">
      <c r="B28" s="631" t="s">
        <v>332</v>
      </c>
      <c r="C28" s="632"/>
      <c r="D28" s="603">
        <v>0</v>
      </c>
      <c r="E28" s="603"/>
      <c r="F28" s="603"/>
      <c r="G28" s="195" t="s">
        <v>198</v>
      </c>
      <c r="H28" s="581">
        <f>+P15+AH12</f>
        <v>0</v>
      </c>
      <c r="I28" s="582"/>
      <c r="J28" s="195" t="s">
        <v>198</v>
      </c>
      <c r="M28" s="555"/>
      <c r="P28" s="56"/>
      <c r="U28" s="53"/>
      <c r="V28" s="53"/>
      <c r="Y28" s="587" t="s">
        <v>175</v>
      </c>
      <c r="Z28" s="588"/>
      <c r="AA28" s="543"/>
      <c r="AB28" s="544"/>
      <c r="AC28" s="544"/>
      <c r="AD28" s="544"/>
      <c r="AE28" s="544"/>
      <c r="AF28" s="44" t="s">
        <v>13</v>
      </c>
      <c r="AH28" s="53"/>
      <c r="AI28" s="53"/>
      <c r="AN28" s="267"/>
      <c r="AQ28" s="268"/>
      <c r="AR28" s="128"/>
      <c r="AS28" s="410" t="str">
        <f>+IF(AS27=0,"",IF(AL27&lt;(AS24+AS27+AS31),"エラー !：⑩の内数である（⑫+⑬＋⑭）の量が⑩を超えています",""))</f>
        <v/>
      </c>
      <c r="AT28" s="408"/>
      <c r="AU28" s="408"/>
      <c r="AV28" s="408"/>
      <c r="AW28" s="413"/>
    </row>
    <row r="29" spans="2:49" ht="27" customHeight="1" thickTop="1" thickBot="1" x14ac:dyDescent="0.2">
      <c r="B29" s="614" t="s">
        <v>224</v>
      </c>
      <c r="C29" s="615"/>
      <c r="D29" s="603">
        <v>0</v>
      </c>
      <c r="E29" s="603"/>
      <c r="F29" s="603"/>
      <c r="G29" s="195" t="s">
        <v>198</v>
      </c>
      <c r="H29" s="581">
        <f>+AL27</f>
        <v>0</v>
      </c>
      <c r="I29" s="582"/>
      <c r="J29" s="195" t="s">
        <v>198</v>
      </c>
      <c r="M29" s="555"/>
      <c r="P29" s="56"/>
      <c r="Q29" s="144"/>
      <c r="R29" s="51" t="s">
        <v>183</v>
      </c>
      <c r="S29" s="557" t="s">
        <v>33</v>
      </c>
      <c r="T29" s="571"/>
      <c r="U29" s="571"/>
      <c r="V29" s="572"/>
      <c r="W29" s="48"/>
      <c r="X29" s="66"/>
      <c r="Y29" s="587" t="s">
        <v>258</v>
      </c>
      <c r="Z29" s="588"/>
      <c r="AA29" s="543"/>
      <c r="AB29" s="544"/>
      <c r="AC29" s="544"/>
      <c r="AD29" s="544"/>
      <c r="AE29" s="544"/>
      <c r="AF29" s="44" t="s">
        <v>13</v>
      </c>
      <c r="AH29" s="53"/>
      <c r="AI29" s="53"/>
      <c r="AJ29" s="53"/>
      <c r="AK29" s="53"/>
      <c r="AL29" s="136" t="s">
        <v>188</v>
      </c>
      <c r="AM29" s="531" t="s">
        <v>189</v>
      </c>
      <c r="AN29" s="531"/>
      <c r="AO29" s="531"/>
      <c r="AP29" s="532"/>
      <c r="AQ29" s="269"/>
      <c r="AR29" s="272"/>
      <c r="AS29" s="579" t="s">
        <v>193</v>
      </c>
      <c r="AT29" s="575" t="s">
        <v>431</v>
      </c>
      <c r="AU29" s="575"/>
      <c r="AV29" s="576"/>
      <c r="AW29" s="413"/>
    </row>
    <row r="30" spans="2:49" ht="27" customHeight="1" thickBot="1" x14ac:dyDescent="0.2">
      <c r="B30" s="614" t="s">
        <v>225</v>
      </c>
      <c r="C30" s="615"/>
      <c r="D30" s="603">
        <v>0</v>
      </c>
      <c r="E30" s="603"/>
      <c r="F30" s="603"/>
      <c r="G30" s="195" t="s">
        <v>198</v>
      </c>
      <c r="H30" s="581">
        <f>+AL30</f>
        <v>0</v>
      </c>
      <c r="I30" s="582"/>
      <c r="J30" s="195" t="s">
        <v>198</v>
      </c>
      <c r="M30" s="555"/>
      <c r="P30" s="56"/>
      <c r="R30" s="585">
        <f>+ROUND(AA28,1)+ROUND(AA29,1)+ROUND(AA30,1)</f>
        <v>0</v>
      </c>
      <c r="S30" s="586"/>
      <c r="T30" s="586"/>
      <c r="U30" s="586"/>
      <c r="V30" s="44" t="s">
        <v>16</v>
      </c>
      <c r="Y30" s="587" t="s">
        <v>186</v>
      </c>
      <c r="Z30" s="588"/>
      <c r="AA30" s="543"/>
      <c r="AB30" s="544"/>
      <c r="AC30" s="544"/>
      <c r="AD30" s="544"/>
      <c r="AE30" s="544"/>
      <c r="AF30" s="44" t="s">
        <v>13</v>
      </c>
      <c r="AL30" s="535"/>
      <c r="AM30" s="536"/>
      <c r="AN30" s="536"/>
      <c r="AO30" s="536"/>
      <c r="AP30" s="52" t="s">
        <v>13</v>
      </c>
      <c r="AS30" s="580"/>
      <c r="AT30" s="577"/>
      <c r="AU30" s="577"/>
      <c r="AV30" s="578"/>
      <c r="AW30" s="413"/>
    </row>
    <row r="31" spans="2:49" ht="27" customHeight="1" thickTop="1" thickBot="1" x14ac:dyDescent="0.2">
      <c r="B31" s="614" t="s">
        <v>226</v>
      </c>
      <c r="C31" s="615"/>
      <c r="D31" s="603">
        <v>0</v>
      </c>
      <c r="E31" s="603"/>
      <c r="F31" s="603"/>
      <c r="G31" s="195" t="s">
        <v>198</v>
      </c>
      <c r="H31" s="581">
        <f>+AS24</f>
        <v>0</v>
      </c>
      <c r="I31" s="582"/>
      <c r="J31" s="195" t="s">
        <v>198</v>
      </c>
      <c r="M31" s="555"/>
      <c r="P31" s="56"/>
      <c r="Y31"/>
      <c r="Z31"/>
      <c r="AA31" s="67" t="s">
        <v>90</v>
      </c>
      <c r="AK31" s="128"/>
      <c r="AL31" s="530" t="str">
        <f>+IF(AL30=0,"",IF(AL27&lt;AL30,"エラー !：⑩の内数である⑪の量が⑩を超えています",""))</f>
        <v/>
      </c>
      <c r="AM31" s="530"/>
      <c r="AN31" s="530"/>
      <c r="AO31" s="530"/>
      <c r="AP31" s="530"/>
      <c r="AQ31" s="530"/>
      <c r="AR31" s="41"/>
      <c r="AS31" s="573"/>
      <c r="AT31" s="574"/>
      <c r="AU31" s="574"/>
      <c r="AV31" s="163" t="s">
        <v>13</v>
      </c>
      <c r="AW31" s="413"/>
    </row>
    <row r="32" spans="2:49" ht="27" customHeight="1" thickTop="1" thickBot="1" x14ac:dyDescent="0.2">
      <c r="B32" s="614" t="s">
        <v>428</v>
      </c>
      <c r="C32" s="615"/>
      <c r="D32" s="603">
        <v>0</v>
      </c>
      <c r="E32" s="603"/>
      <c r="F32" s="603"/>
      <c r="G32" s="195" t="s">
        <v>198</v>
      </c>
      <c r="H32" s="581">
        <f>+AS27</f>
        <v>0</v>
      </c>
      <c r="I32" s="582"/>
      <c r="J32" s="195" t="s">
        <v>198</v>
      </c>
      <c r="M32" s="555"/>
      <c r="P32" s="56"/>
      <c r="Q32" s="144"/>
      <c r="R32" s="51" t="s">
        <v>185</v>
      </c>
      <c r="S32" s="557" t="s">
        <v>37</v>
      </c>
      <c r="T32" s="571"/>
      <c r="U32" s="571"/>
      <c r="V32" s="572"/>
      <c r="W32" s="53"/>
      <c r="X32" s="53"/>
      <c r="Y32"/>
      <c r="Z32"/>
      <c r="AA32" s="621" t="s">
        <v>330</v>
      </c>
      <c r="AB32" s="622"/>
      <c r="AC32" s="622"/>
      <c r="AD32" s="622"/>
      <c r="AE32" s="622"/>
      <c r="AF32" s="622" t="s">
        <v>194</v>
      </c>
      <c r="AG32" s="622"/>
      <c r="AH32" s="622"/>
      <c r="AI32" s="622"/>
      <c r="AJ32" s="622"/>
      <c r="AK32" s="622"/>
      <c r="AL32" s="622" t="s">
        <v>195</v>
      </c>
      <c r="AM32" s="622"/>
      <c r="AN32" s="622"/>
      <c r="AO32" s="627"/>
      <c r="AP32" s="189"/>
      <c r="AS32" s="411" t="str">
        <f>+IF(AS31=0,"",IF(AL27&lt;(AS24+AS27+AS31),"エラー !：⑩の内数である（⑫+⑬＋⑭）の量が⑩を超えています",""))</f>
        <v/>
      </c>
      <c r="AT32" s="409"/>
      <c r="AU32" s="409"/>
      <c r="AV32" s="409"/>
      <c r="AW32" s="413"/>
    </row>
    <row r="33" spans="2:62" ht="27" customHeight="1" thickBot="1" x14ac:dyDescent="0.2">
      <c r="B33" s="618" t="s">
        <v>429</v>
      </c>
      <c r="C33" s="619"/>
      <c r="D33" s="569">
        <v>0</v>
      </c>
      <c r="E33" s="570"/>
      <c r="F33" s="570"/>
      <c r="G33" s="196" t="s">
        <v>198</v>
      </c>
      <c r="H33" s="583">
        <f>+AS31</f>
        <v>0</v>
      </c>
      <c r="I33" s="584"/>
      <c r="J33" s="196" t="s">
        <v>198</v>
      </c>
      <c r="M33" s="556"/>
      <c r="R33" s="543"/>
      <c r="S33" s="544"/>
      <c r="T33" s="544"/>
      <c r="U33" s="544"/>
      <c r="V33" s="44" t="s">
        <v>38</v>
      </c>
      <c r="W33" s="53"/>
      <c r="X33" s="53"/>
      <c r="Y33"/>
      <c r="Z33"/>
      <c r="AA33" s="623"/>
      <c r="AB33" s="624"/>
      <c r="AC33" s="624"/>
      <c r="AD33" s="624"/>
      <c r="AE33" s="624"/>
      <c r="AF33" s="624"/>
      <c r="AG33" s="624"/>
      <c r="AH33" s="624"/>
      <c r="AI33" s="624"/>
      <c r="AJ33" s="624"/>
      <c r="AK33" s="624"/>
      <c r="AL33" s="624"/>
      <c r="AM33" s="624"/>
      <c r="AN33" s="624"/>
      <c r="AO33" s="628"/>
      <c r="AP33" s="189"/>
      <c r="AW33" s="413"/>
    </row>
    <row r="34" spans="2:62" ht="24" customHeight="1" x14ac:dyDescent="0.15">
      <c r="C34" s="259" t="str">
        <f>+IF(D30=0,"",IF(D29&lt;D30,"エラー !：上の表は、⑩の内数である⑪の量が⑩を超えています",""))</f>
        <v/>
      </c>
      <c r="AA34" s="625"/>
      <c r="AB34" s="626"/>
      <c r="AC34" s="626"/>
      <c r="AD34" s="626"/>
      <c r="AE34" s="626"/>
      <c r="AF34" s="626"/>
      <c r="AG34" s="626"/>
      <c r="AH34" s="626"/>
      <c r="AI34" s="626"/>
      <c r="AJ34" s="626"/>
      <c r="AK34" s="626"/>
      <c r="AL34" s="626"/>
      <c r="AM34" s="626"/>
      <c r="AN34" s="626"/>
      <c r="AO34" s="629"/>
      <c r="AP34" s="189"/>
      <c r="AW34" s="413"/>
    </row>
    <row r="35" spans="2:62" ht="15" customHeight="1" x14ac:dyDescent="0.15">
      <c r="C35" s="260" t="str">
        <f>+IF(D31=0,"",IF(D29&lt;D31,"エラー !：上の表は、⑩の内数である⑫の量が⑩を超えています",""))</f>
        <v/>
      </c>
      <c r="AF35" s="64"/>
      <c r="AG35" s="64"/>
      <c r="AH35" s="64"/>
      <c r="AI35" s="64"/>
      <c r="AJ35" s="64"/>
      <c r="AK35" s="64"/>
      <c r="AL35" s="53"/>
      <c r="AM35" s="53"/>
      <c r="AN35" s="53"/>
      <c r="AO35" s="53"/>
      <c r="AP35" s="53"/>
      <c r="AQ35" s="53"/>
      <c r="AR35" s="53"/>
    </row>
    <row r="36" spans="2:62" ht="15" customHeight="1" x14ac:dyDescent="0.15">
      <c r="C36" s="260" t="str">
        <f>+IF(D32=0,"",IF(D29&lt;D32,"エラー !：上の表は、⑩の内数である⑬の量が⑩を超えています",""))</f>
        <v/>
      </c>
      <c r="AF36" s="64"/>
      <c r="AG36" s="64"/>
      <c r="AH36" s="64"/>
      <c r="AI36" s="64"/>
      <c r="AJ36" s="64"/>
      <c r="AK36" s="64"/>
      <c r="AL36" s="64"/>
      <c r="AM36" s="152"/>
      <c r="AN36" s="152"/>
      <c r="AO36" s="128"/>
      <c r="AP36" s="53"/>
      <c r="AQ36" s="53"/>
      <c r="AR36" s="53"/>
      <c r="AS36" s="53"/>
      <c r="AT36" s="53"/>
      <c r="AU36" s="53"/>
      <c r="AV36" s="53"/>
      <c r="AW36" s="68"/>
      <c r="AY36" s="53"/>
      <c r="AZ36" s="53"/>
      <c r="BA36" s="53"/>
      <c r="BB36" s="53"/>
      <c r="BC36" s="53"/>
      <c r="BD36" s="53"/>
    </row>
    <row r="37" spans="2:62" ht="15" customHeight="1" x14ac:dyDescent="0.15">
      <c r="C37" s="260" t="str">
        <f>+IF(D33=0,"",IF(D29&lt;D33,"エラー !：上の表は、⑩の内数である⑭の量が⑩を超えています",""))</f>
        <v/>
      </c>
      <c r="J37" s="68"/>
      <c r="K37" s="68"/>
      <c r="R37" s="68"/>
      <c r="S37" s="68"/>
      <c r="T37" s="68"/>
      <c r="AF37" s="53"/>
      <c r="AG37" s="53"/>
      <c r="AH37" s="53"/>
      <c r="AI37" s="53"/>
      <c r="AJ37" s="53"/>
      <c r="AK37" s="53"/>
      <c r="AL37" s="64"/>
      <c r="AM37" s="128"/>
      <c r="AN37" s="128"/>
      <c r="AO37" s="128"/>
      <c r="AP37" s="53"/>
      <c r="AQ37" s="53"/>
      <c r="AR37" s="53"/>
      <c r="AS37" s="53"/>
      <c r="AT37" s="53"/>
      <c r="AU37" s="64"/>
      <c r="AV37" s="64"/>
      <c r="AW37" s="68"/>
      <c r="AY37" s="53"/>
      <c r="AZ37" s="53"/>
      <c r="BA37" s="53"/>
      <c r="BB37" s="53"/>
      <c r="BC37" s="53"/>
      <c r="BD37" s="53"/>
    </row>
    <row r="38" spans="2:62" ht="13.5" x14ac:dyDescent="0.15">
      <c r="H38" s="279"/>
      <c r="J38" s="68"/>
      <c r="K38" s="68"/>
      <c r="R38" s="68"/>
      <c r="S38" s="68"/>
      <c r="T38" s="68"/>
      <c r="AF38" s="53"/>
      <c r="AG38" s="53"/>
      <c r="AH38" s="53"/>
      <c r="AI38" s="53"/>
      <c r="AJ38" s="53"/>
      <c r="AK38" s="53"/>
      <c r="AL38" s="64"/>
      <c r="AM38" s="128"/>
      <c r="AN38" s="128"/>
      <c r="AO38" s="128"/>
      <c r="AP38" s="53"/>
      <c r="AQ38" s="53"/>
      <c r="AR38" s="53"/>
      <c r="AS38" s="128"/>
      <c r="AT38" s="152"/>
      <c r="AU38" s="64"/>
      <c r="AV38" s="64"/>
      <c r="AW38" s="68"/>
      <c r="AY38" s="53"/>
      <c r="AZ38" s="53"/>
      <c r="BA38" s="53"/>
      <c r="BB38" s="53"/>
      <c r="BC38" s="53"/>
      <c r="BD38" s="53"/>
    </row>
    <row r="39" spans="2:62" ht="13.5" x14ac:dyDescent="0.15">
      <c r="H39" s="279"/>
      <c r="J39" s="68"/>
      <c r="K39" s="68"/>
      <c r="R39" s="68"/>
      <c r="S39" s="68"/>
      <c r="T39" s="68"/>
      <c r="AF39" s="53"/>
      <c r="AG39" s="53"/>
      <c r="AH39" s="53"/>
      <c r="AI39" s="53"/>
      <c r="AJ39" s="53"/>
      <c r="AK39" s="53"/>
      <c r="AL39" s="64"/>
      <c r="AM39" s="128"/>
      <c r="AN39" s="128"/>
      <c r="AO39" s="128"/>
      <c r="AP39" s="53"/>
      <c r="AQ39" s="53"/>
      <c r="AR39" s="53"/>
      <c r="AS39" s="128"/>
      <c r="AT39" s="64"/>
      <c r="AU39" s="64"/>
      <c r="AV39" s="64"/>
      <c r="AW39" s="68"/>
      <c r="AY39" s="53"/>
      <c r="AZ39" s="53"/>
      <c r="BA39" s="53"/>
      <c r="BB39" s="53"/>
      <c r="BC39" s="53"/>
      <c r="BD39" s="53"/>
    </row>
    <row r="40" spans="2:62" ht="13.5" x14ac:dyDescent="0.15">
      <c r="H40" s="279"/>
      <c r="J40" s="68"/>
      <c r="K40" s="68"/>
      <c r="R40" s="68"/>
      <c r="S40" s="68"/>
      <c r="T40" s="68"/>
      <c r="AF40" s="53"/>
      <c r="AG40" s="53"/>
      <c r="AH40" s="53"/>
      <c r="AI40" s="53"/>
      <c r="AJ40" s="53"/>
      <c r="AK40" s="53"/>
      <c r="AL40" s="64"/>
      <c r="AM40" s="128"/>
      <c r="AN40" s="128"/>
      <c r="AO40" s="128"/>
      <c r="AP40" s="53"/>
      <c r="AQ40" s="53"/>
      <c r="AR40" s="53"/>
      <c r="AS40" s="128"/>
      <c r="AT40" s="64"/>
      <c r="AU40" s="64"/>
      <c r="AV40" s="64"/>
      <c r="AW40" s="68"/>
      <c r="AY40" s="53"/>
      <c r="AZ40" s="53"/>
      <c r="BA40" s="53"/>
      <c r="BB40" s="53"/>
      <c r="BC40" s="53"/>
      <c r="BD40" s="53"/>
    </row>
    <row r="41" spans="2:62" ht="13.5" x14ac:dyDescent="0.15">
      <c r="H41" s="279"/>
      <c r="J41" s="68"/>
      <c r="K41" s="68"/>
      <c r="R41" s="68"/>
      <c r="S41" s="68"/>
      <c r="T41" s="68"/>
      <c r="AF41" s="53"/>
      <c r="AG41" s="53"/>
      <c r="AH41" s="53"/>
      <c r="AI41" s="53"/>
      <c r="AJ41" s="53"/>
      <c r="AK41" s="53"/>
      <c r="AL41" s="53"/>
      <c r="AM41" s="53"/>
      <c r="AN41" s="53"/>
      <c r="AO41" s="53"/>
      <c r="AP41" s="53"/>
      <c r="AQ41" s="53"/>
      <c r="AR41" s="53"/>
      <c r="AS41" s="128"/>
      <c r="AT41" s="64"/>
      <c r="AU41" s="64"/>
      <c r="AV41" s="64"/>
      <c r="AW41" s="68"/>
      <c r="AY41" s="53"/>
      <c r="AZ41" s="53"/>
      <c r="BA41" s="53"/>
      <c r="BB41" s="53"/>
      <c r="BC41" s="53"/>
      <c r="BD41" s="53"/>
    </row>
    <row r="42" spans="2:62" ht="13.5" x14ac:dyDescent="0.15">
      <c r="H42" s="279"/>
      <c r="I42" s="68"/>
      <c r="J42" s="68"/>
      <c r="K42" s="68"/>
      <c r="R42" s="68"/>
      <c r="S42" s="68"/>
      <c r="T42" s="68"/>
      <c r="AQ42" s="53"/>
      <c r="AR42" s="53"/>
      <c r="AS42" s="128"/>
      <c r="AT42" s="64"/>
      <c r="AY42" s="53"/>
      <c r="AZ42" s="53"/>
      <c r="BA42" s="53"/>
      <c r="BB42" s="53"/>
      <c r="BC42" s="53"/>
      <c r="BD42" s="53"/>
    </row>
    <row r="43" spans="2:62" x14ac:dyDescent="0.15">
      <c r="H43" s="279"/>
      <c r="I43" s="68"/>
      <c r="J43" s="68"/>
      <c r="K43" s="68"/>
      <c r="R43" s="68"/>
      <c r="S43" s="68"/>
      <c r="T43" s="68"/>
      <c r="AW43" s="68"/>
      <c r="AY43" s="53"/>
      <c r="AZ43" s="53"/>
      <c r="BA43" s="53"/>
      <c r="BB43" s="53"/>
      <c r="BC43" s="53"/>
      <c r="BD43" s="53"/>
    </row>
    <row r="44" spans="2:62" x14ac:dyDescent="0.15">
      <c r="H44" s="279"/>
      <c r="I44" s="68"/>
      <c r="J44" s="68"/>
      <c r="K44" s="68"/>
      <c r="R44" s="68"/>
      <c r="S44" s="68"/>
      <c r="T44" s="68"/>
      <c r="AW44" s="68"/>
    </row>
    <row r="45" spans="2:62" x14ac:dyDescent="0.15">
      <c r="H45" s="279"/>
      <c r="I45" s="68"/>
      <c r="J45" s="68"/>
      <c r="K45" s="68"/>
      <c r="R45" s="68"/>
      <c r="S45" s="68"/>
      <c r="T45" s="68"/>
    </row>
    <row r="46" spans="2:62" x14ac:dyDescent="0.15">
      <c r="H46" s="279"/>
      <c r="I46" s="68"/>
      <c r="J46" s="68"/>
      <c r="K46" s="68"/>
      <c r="R46" s="68"/>
      <c r="S46" s="68"/>
      <c r="T46" s="68"/>
    </row>
    <row r="47" spans="2:62" ht="13.5" x14ac:dyDescent="0.15">
      <c r="H47" s="279"/>
      <c r="I47" s="68"/>
      <c r="J47" s="68"/>
      <c r="K47" s="68"/>
      <c r="R47" s="68"/>
      <c r="S47" s="68"/>
      <c r="T47" s="68"/>
      <c r="BH47" s="69"/>
      <c r="BI47" s="69"/>
      <c r="BJ47" s="67"/>
    </row>
    <row r="48" spans="2:62" x14ac:dyDescent="0.15">
      <c r="I48" s="68"/>
      <c r="J48" s="68"/>
      <c r="K48" s="68"/>
      <c r="R48" s="68"/>
      <c r="S48" s="68"/>
      <c r="T48" s="68"/>
      <c r="BH48" s="67"/>
    </row>
    <row r="49" spans="7:62" x14ac:dyDescent="0.15">
      <c r="G49" s="68"/>
      <c r="H49" s="68"/>
      <c r="I49" s="68"/>
      <c r="J49" s="68"/>
      <c r="K49" s="68"/>
      <c r="R49" s="68"/>
      <c r="S49" s="68"/>
      <c r="T49" s="68"/>
      <c r="BE49" s="67"/>
      <c r="BF49" s="67"/>
      <c r="BG49" s="67"/>
      <c r="BH49" s="67"/>
    </row>
    <row r="50" spans="7:62" x14ac:dyDescent="0.15">
      <c r="G50" s="68"/>
      <c r="H50" s="68"/>
      <c r="I50" s="68"/>
      <c r="J50" s="68"/>
      <c r="K50" s="68"/>
      <c r="R50" s="68"/>
      <c r="S50" s="68"/>
      <c r="T50" s="68"/>
      <c r="BE50" s="67"/>
      <c r="BF50" s="67"/>
      <c r="BG50" s="67"/>
      <c r="BH50" s="67"/>
    </row>
    <row r="51" spans="7:62" x14ac:dyDescent="0.15">
      <c r="G51" s="68"/>
      <c r="H51" s="68"/>
      <c r="I51" s="68"/>
      <c r="J51" s="68"/>
      <c r="K51" s="68"/>
      <c r="R51" s="68"/>
      <c r="S51" s="68"/>
      <c r="T51" s="68"/>
      <c r="BE51" s="67"/>
      <c r="BF51" s="67"/>
      <c r="BG51" s="67"/>
      <c r="BH51" s="67"/>
    </row>
    <row r="52" spans="7:62" x14ac:dyDescent="0.15">
      <c r="G52" s="68"/>
      <c r="H52" s="68"/>
      <c r="I52" s="68"/>
      <c r="J52" s="68"/>
      <c r="K52" s="68"/>
      <c r="R52" s="68"/>
      <c r="S52" s="68"/>
      <c r="T52" s="68"/>
      <c r="BE52" s="67"/>
      <c r="BF52" s="67"/>
      <c r="BG52" s="67"/>
      <c r="BH52" s="67"/>
    </row>
    <row r="53" spans="7:62" x14ac:dyDescent="0.15">
      <c r="G53" s="68"/>
      <c r="H53" s="68"/>
      <c r="I53" s="68"/>
      <c r="J53" s="68"/>
      <c r="K53" s="68"/>
      <c r="R53" s="68"/>
      <c r="S53" s="68"/>
      <c r="T53" s="68"/>
      <c r="BE53" s="67"/>
      <c r="BG53" s="67"/>
      <c r="BH53" s="67"/>
      <c r="BI53" s="67"/>
      <c r="BJ53" s="67"/>
    </row>
    <row r="54" spans="7:62" x14ac:dyDescent="0.15">
      <c r="G54" s="68"/>
      <c r="H54" s="68"/>
      <c r="I54" s="68"/>
      <c r="J54" s="68"/>
      <c r="K54" s="68"/>
      <c r="R54" s="68"/>
      <c r="S54" s="68"/>
      <c r="T54" s="68"/>
      <c r="BD54" s="67"/>
      <c r="BE54" s="70"/>
      <c r="BG54" s="67"/>
      <c r="BH54" s="67"/>
      <c r="BI54" s="67"/>
      <c r="BJ54" s="67"/>
    </row>
    <row r="55" spans="7:62" x14ac:dyDescent="0.15">
      <c r="G55" s="68"/>
      <c r="H55" s="68"/>
      <c r="I55" s="68"/>
      <c r="J55" s="68"/>
      <c r="K55" s="68"/>
      <c r="R55" s="68"/>
      <c r="S55" s="68"/>
      <c r="T55" s="68"/>
      <c r="BD55" s="67"/>
      <c r="BE55" s="70"/>
      <c r="BG55" s="67"/>
      <c r="BH55" s="67"/>
      <c r="BI55" s="67"/>
      <c r="BJ55" s="67"/>
    </row>
    <row r="56" spans="7:62" x14ac:dyDescent="0.15">
      <c r="G56" s="68"/>
      <c r="H56" s="68"/>
      <c r="I56" s="68"/>
      <c r="J56" s="68"/>
      <c r="K56" s="68"/>
      <c r="R56" s="68"/>
      <c r="S56" s="68"/>
      <c r="T56" s="68"/>
      <c r="BD56" s="67"/>
      <c r="BE56" s="70"/>
      <c r="BG56" s="67"/>
      <c r="BH56" s="67"/>
      <c r="BI56" s="67"/>
      <c r="BJ56" s="67"/>
    </row>
    <row r="57" spans="7:62" x14ac:dyDescent="0.15">
      <c r="G57" s="68"/>
      <c r="H57" s="68"/>
      <c r="I57" s="68"/>
      <c r="BD57" s="67"/>
      <c r="BE57" s="70"/>
      <c r="BG57" s="67"/>
      <c r="BH57" s="67"/>
      <c r="BI57" s="67"/>
      <c r="BJ57" s="67"/>
    </row>
    <row r="58" spans="7:62" ht="12.75" x14ac:dyDescent="0.15">
      <c r="G58" s="68"/>
      <c r="H58" s="68"/>
      <c r="I58" s="68"/>
      <c r="L58" s="68"/>
      <c r="M58" s="71"/>
      <c r="N58" s="68"/>
      <c r="O58" s="68"/>
      <c r="BD58" s="67"/>
      <c r="BE58" s="70"/>
      <c r="BG58" s="67"/>
      <c r="BH58" s="67"/>
      <c r="BI58" s="67"/>
      <c r="BJ58" s="67"/>
    </row>
    <row r="59" spans="7:62" x14ac:dyDescent="0.15">
      <c r="G59" s="68"/>
      <c r="H59" s="68"/>
      <c r="I59" s="68"/>
      <c r="BD59" s="67"/>
      <c r="BE59" s="70"/>
      <c r="BG59" s="67"/>
      <c r="BH59" s="67"/>
      <c r="BI59" s="67"/>
      <c r="BJ59" s="67"/>
    </row>
    <row r="60" spans="7:62" x14ac:dyDescent="0.15">
      <c r="G60" s="68"/>
      <c r="H60" s="68"/>
      <c r="I60" s="68"/>
      <c r="BD60" s="67"/>
      <c r="BE60" s="70"/>
      <c r="BG60" s="67"/>
      <c r="BH60" s="67"/>
      <c r="BI60" s="67"/>
      <c r="BJ60" s="67"/>
    </row>
    <row r="61" spans="7:62" x14ac:dyDescent="0.15">
      <c r="G61" s="68"/>
      <c r="H61" s="68"/>
      <c r="I61" s="68"/>
      <c r="BD61" s="67"/>
      <c r="BE61" s="70"/>
      <c r="BG61" s="67"/>
      <c r="BH61" s="67"/>
      <c r="BI61" s="67"/>
      <c r="BJ61" s="67"/>
    </row>
    <row r="62" spans="7:62" x14ac:dyDescent="0.15">
      <c r="BD62" s="67"/>
      <c r="BE62" s="70"/>
      <c r="BG62" s="67"/>
      <c r="BH62" s="67"/>
      <c r="BI62" s="67"/>
      <c r="BJ62" s="67"/>
    </row>
    <row r="63" spans="7:62" x14ac:dyDescent="0.15">
      <c r="BD63" s="67"/>
      <c r="BE63" s="70"/>
      <c r="BG63" s="67"/>
      <c r="BH63" s="67"/>
      <c r="BI63" s="67"/>
      <c r="BJ63" s="67"/>
    </row>
    <row r="64" spans="7:62" x14ac:dyDescent="0.15">
      <c r="BD64" s="67"/>
      <c r="BE64" s="70"/>
      <c r="BG64" s="67"/>
      <c r="BH64" s="67"/>
      <c r="BI64" s="67"/>
      <c r="BJ64" s="67"/>
    </row>
    <row r="65" spans="12:62" x14ac:dyDescent="0.15">
      <c r="BD65" s="67"/>
      <c r="BE65" s="70"/>
      <c r="BG65" s="67"/>
      <c r="BH65" s="67"/>
      <c r="BI65" s="67"/>
      <c r="BJ65" s="67"/>
    </row>
    <row r="66" spans="12:62" x14ac:dyDescent="0.15">
      <c r="BD66" s="67"/>
      <c r="BE66" s="70"/>
      <c r="BG66" s="67"/>
      <c r="BH66" s="67"/>
      <c r="BI66" s="67"/>
      <c r="BJ66" s="67"/>
    </row>
    <row r="67" spans="12:62" x14ac:dyDescent="0.15">
      <c r="BD67" s="67"/>
      <c r="BE67" s="70"/>
      <c r="BG67" s="67"/>
      <c r="BH67" s="67"/>
      <c r="BI67" s="67"/>
      <c r="BJ67" s="67"/>
    </row>
    <row r="69" spans="12:62" ht="12.75" x14ac:dyDescent="0.15">
      <c r="L69" s="68"/>
      <c r="M69" s="71"/>
      <c r="N69" s="68"/>
      <c r="O69" s="68"/>
    </row>
    <row r="70" spans="12:62" ht="12.75" x14ac:dyDescent="0.15">
      <c r="L70" s="68"/>
      <c r="M70" s="71"/>
      <c r="N70" s="68"/>
      <c r="O70" s="68"/>
    </row>
    <row r="71" spans="12:62" ht="12.75" x14ac:dyDescent="0.15">
      <c r="L71" s="68"/>
      <c r="M71" s="71"/>
      <c r="N71" s="68"/>
      <c r="O71" s="68"/>
    </row>
    <row r="72" spans="12:62" ht="12.75" x14ac:dyDescent="0.15">
      <c r="L72" s="68"/>
      <c r="M72" s="71"/>
      <c r="N72" s="68"/>
      <c r="O72" s="68"/>
    </row>
    <row r="73" spans="12:62" ht="12.75" x14ac:dyDescent="0.15">
      <c r="L73" s="68"/>
      <c r="M73" s="71"/>
      <c r="N73" s="68"/>
      <c r="O73" s="68"/>
    </row>
    <row r="74" spans="12:62" ht="12.75" x14ac:dyDescent="0.15">
      <c r="L74" s="68"/>
      <c r="M74" s="71"/>
      <c r="N74" s="68"/>
      <c r="O74" s="68"/>
    </row>
    <row r="75" spans="12:62" ht="12.75" x14ac:dyDescent="0.15">
      <c r="L75" s="68"/>
      <c r="M75" s="71"/>
      <c r="N75" s="68"/>
      <c r="O75" s="68"/>
    </row>
    <row r="76" spans="12:62" ht="12.75" x14ac:dyDescent="0.15">
      <c r="L76" s="68"/>
      <c r="M76" s="71"/>
      <c r="N76" s="68"/>
      <c r="O76" s="68"/>
    </row>
  </sheetData>
  <sheetProtection algorithmName="SHA-512" hashValue="W63mCiqpt8Jqu45ZT1D1azO2dPU4J2nTV+qdP0JohfKcM4Rn2n3G+9/7hCA3Be1TvN/3QXa6r9kfY1keAyl2Lg==" saltValue="/4P9dvJ/fXNXt+QQ35FxWw==" spinCount="100000" sheet="1" objects="1" scenarios="1"/>
  <mergeCells count="113">
    <mergeCell ref="AW19:AW20"/>
    <mergeCell ref="B2:H3"/>
    <mergeCell ref="AF5:AU5"/>
    <mergeCell ref="B21:J22"/>
    <mergeCell ref="H23:J23"/>
    <mergeCell ref="F12:H12"/>
    <mergeCell ref="F15:H15"/>
    <mergeCell ref="M11:M24"/>
    <mergeCell ref="D24:F24"/>
    <mergeCell ref="B7:C7"/>
    <mergeCell ref="C8:K8"/>
    <mergeCell ref="D7:I7"/>
    <mergeCell ref="G14:I14"/>
    <mergeCell ref="F9:I9"/>
    <mergeCell ref="G11:I11"/>
    <mergeCell ref="D23:G23"/>
    <mergeCell ref="P15:S15"/>
    <mergeCell ref="P16:AB16"/>
    <mergeCell ref="Z20:AB20"/>
    <mergeCell ref="P18:S18"/>
    <mergeCell ref="AE17:AE21"/>
    <mergeCell ref="Z17:AB17"/>
    <mergeCell ref="Y18:AA18"/>
    <mergeCell ref="AH18:AK18"/>
    <mergeCell ref="AI17:AL17"/>
    <mergeCell ref="D27:F27"/>
    <mergeCell ref="D28:F28"/>
    <mergeCell ref="D31:F31"/>
    <mergeCell ref="H32:I32"/>
    <mergeCell ref="H24:I24"/>
    <mergeCell ref="H25:I25"/>
    <mergeCell ref="H26:I26"/>
    <mergeCell ref="H27:I27"/>
    <mergeCell ref="H30:I30"/>
    <mergeCell ref="H31:I31"/>
    <mergeCell ref="D32:F32"/>
    <mergeCell ref="H28:I28"/>
    <mergeCell ref="H29:I29"/>
    <mergeCell ref="AF32:AK34"/>
    <mergeCell ref="Q23:T23"/>
    <mergeCell ref="P27:S27"/>
    <mergeCell ref="AL30:AO30"/>
    <mergeCell ref="AA32:AE34"/>
    <mergeCell ref="AL32:AO34"/>
    <mergeCell ref="R30:U30"/>
    <mergeCell ref="R33:U33"/>
    <mergeCell ref="S32:V32"/>
    <mergeCell ref="Y30:Z30"/>
    <mergeCell ref="Y21:AA21"/>
    <mergeCell ref="D29:F29"/>
    <mergeCell ref="H33:I33"/>
    <mergeCell ref="D30:F30"/>
    <mergeCell ref="M26:M33"/>
    <mergeCell ref="B31:C31"/>
    <mergeCell ref="B32:C32"/>
    <mergeCell ref="D33:F33"/>
    <mergeCell ref="P24:S24"/>
    <mergeCell ref="U17:X17"/>
    <mergeCell ref="B33:C33"/>
    <mergeCell ref="B23:C23"/>
    <mergeCell ref="B24:C24"/>
    <mergeCell ref="B26:C26"/>
    <mergeCell ref="B27:C27"/>
    <mergeCell ref="B29:C29"/>
    <mergeCell ref="B25:C25"/>
    <mergeCell ref="B30:C30"/>
    <mergeCell ref="AT23:AV23"/>
    <mergeCell ref="U23:X23"/>
    <mergeCell ref="AA29:AE29"/>
    <mergeCell ref="AM29:AP29"/>
    <mergeCell ref="Y29:Z29"/>
    <mergeCell ref="Y28:Z28"/>
    <mergeCell ref="S29:V29"/>
    <mergeCell ref="AL27:AO27"/>
    <mergeCell ref="B28:C28"/>
    <mergeCell ref="D25:F25"/>
    <mergeCell ref="D26:F26"/>
    <mergeCell ref="Q26:T26"/>
    <mergeCell ref="AM26:AP26"/>
    <mergeCell ref="AA28:AE28"/>
    <mergeCell ref="AS4:AT4"/>
    <mergeCell ref="Q11:T11"/>
    <mergeCell ref="Z5:AD5"/>
    <mergeCell ref="AB3:AD3"/>
    <mergeCell ref="AI8:AN8"/>
    <mergeCell ref="AP3:AR4"/>
    <mergeCell ref="AS3:AT3"/>
    <mergeCell ref="AI11:AN11"/>
    <mergeCell ref="S7:V7"/>
    <mergeCell ref="AS31:AU31"/>
    <mergeCell ref="AT29:AV30"/>
    <mergeCell ref="AS29:AS30"/>
    <mergeCell ref="AL31:AQ31"/>
    <mergeCell ref="AS27:AU27"/>
    <mergeCell ref="AO17:AP17"/>
    <mergeCell ref="Q14:T14"/>
    <mergeCell ref="P22:V22"/>
    <mergeCell ref="Q20:T20"/>
    <mergeCell ref="P21:S21"/>
    <mergeCell ref="Q17:T17"/>
    <mergeCell ref="AI14:AN14"/>
    <mergeCell ref="AE9:AE14"/>
    <mergeCell ref="AH9:AM9"/>
    <mergeCell ref="P12:S12"/>
    <mergeCell ref="AH15:AM15"/>
    <mergeCell ref="AA30:AE30"/>
    <mergeCell ref="AS17:AT17"/>
    <mergeCell ref="AO20:AP20"/>
    <mergeCell ref="AT26:AV26"/>
    <mergeCell ref="AH12:AM12"/>
    <mergeCell ref="AS16:AT16"/>
    <mergeCell ref="AS18:AT18"/>
    <mergeCell ref="AS24:AU24"/>
  </mergeCells>
  <phoneticPr fontId="3"/>
  <dataValidations count="3">
    <dataValidation type="custom" allowBlank="1" showInputMessage="1" showErrorMessage="1" error="入力は少数第1位までにして下さい。" sqref="W7:X7 AU13:AU14">
      <formula1>W7=ROUND(W7,1)</formula1>
    </dataValidation>
    <dataValidation type="custom" allowBlank="1" showInputMessage="1" showErrorMessage="1" sqref="H24:H33">
      <formula1>H24=ROUND(H24,1)</formula1>
    </dataValidation>
    <dataValidation type="custom" allowBlank="1" showInputMessage="1" showErrorMessage="1" error="入力は少数第1位までにしてください。" sqref="AS31:AU31 F15:H15 P12:S12 P15:S15 P18:S18 P21:S21 P24:S24 AH9:AM9 AH12:AM12 AH15:AM15 AU16:AU18 AO21 AA28:AE30 R33:U33 AL30:AO30 AS27:AU27 D24:F33">
      <formula1>D9=ROUND(D9,1)</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0">
    <pageSetUpPr fitToPage="1"/>
  </sheetPr>
  <dimension ref="B1:BJ76"/>
  <sheetViews>
    <sheetView showGridLines="0" topLeftCell="A7" zoomScaleNormal="100" workbookViewId="0">
      <selection activeCell="AA29" sqref="AA29:AE29"/>
    </sheetView>
  </sheetViews>
  <sheetFormatPr defaultColWidth="9" defaultRowHeight="12" x14ac:dyDescent="0.15"/>
  <cols>
    <col min="1" max="2" width="2.875" style="40" customWidth="1"/>
    <col min="3" max="3" width="18.375" style="40" customWidth="1"/>
    <col min="4" max="5" width="4.375" style="40" customWidth="1"/>
    <col min="6" max="6" width="3.75" style="40" customWidth="1"/>
    <col min="7" max="7" width="2.375" style="40" customWidth="1"/>
    <col min="8" max="8" width="10.375" style="40" customWidth="1"/>
    <col min="9" max="9" width="2.375" style="40" customWidth="1"/>
    <col min="10" max="11" width="2.5" style="40" customWidth="1"/>
    <col min="12" max="12" width="2.75" style="40" customWidth="1"/>
    <col min="13" max="13" width="2.875" style="40" customWidth="1"/>
    <col min="14" max="15" width="2.75" style="40" customWidth="1"/>
    <col min="16" max="16" width="3" style="40" customWidth="1"/>
    <col min="17" max="19" width="4.75" style="40" customWidth="1"/>
    <col min="20" max="22" width="2.875" style="40" customWidth="1"/>
    <col min="23" max="24" width="2.5" style="40" customWidth="1"/>
    <col min="25" max="25" width="2.875" style="40" customWidth="1"/>
    <col min="26" max="26" width="7.75" style="40" customWidth="1"/>
    <col min="27" max="27" width="4.75" style="40" customWidth="1"/>
    <col min="28" max="28" width="2" style="40" customWidth="1"/>
    <col min="29" max="30" width="2.375" style="40" customWidth="1"/>
    <col min="31" max="31" width="3.125" style="40" customWidth="1"/>
    <col min="32" max="33" width="2.375" style="40" customWidth="1"/>
    <col min="34" max="34" width="2.875" style="40" customWidth="1"/>
    <col min="35" max="35" width="7.75" style="40" customWidth="1"/>
    <col min="36" max="37" width="4.375" style="40" customWidth="1"/>
    <col min="38" max="38" width="3.375" style="40" customWidth="1"/>
    <col min="39" max="39" width="2.75" style="40" customWidth="1"/>
    <col min="40" max="40" width="2.875" style="40" customWidth="1"/>
    <col min="41" max="41" width="10.75" style="40" customWidth="1"/>
    <col min="42" max="42" width="2.875" style="40" customWidth="1"/>
    <col min="43" max="44" width="2.5" style="40" customWidth="1"/>
    <col min="45" max="45" width="2.75" style="40" customWidth="1"/>
    <col min="46" max="46" width="7.75" style="40" customWidth="1"/>
    <col min="47" max="47" width="11.75" style="40" customWidth="1"/>
    <col min="48" max="48" width="1.875" style="40" customWidth="1"/>
    <col min="49" max="49" width="5.375" style="40" customWidth="1"/>
    <col min="50" max="58" width="9" style="40"/>
    <col min="59" max="59" width="16.25" style="40" customWidth="1"/>
    <col min="60" max="16384" width="9" style="40"/>
  </cols>
  <sheetData>
    <row r="1" spans="2:49" ht="27" customHeight="1" x14ac:dyDescent="0.15">
      <c r="F1" s="39"/>
      <c r="S1" s="85" t="s">
        <v>94</v>
      </c>
      <c r="T1" s="85" t="s">
        <v>283</v>
      </c>
    </row>
    <row r="2" spans="2:49" ht="12" customHeight="1" thickBot="1" x14ac:dyDescent="0.2">
      <c r="B2" s="620" t="s">
        <v>273</v>
      </c>
      <c r="C2" s="620"/>
      <c r="D2" s="620"/>
      <c r="E2" s="620"/>
      <c r="F2" s="620"/>
      <c r="G2" s="620"/>
      <c r="H2" s="620"/>
      <c r="I2" s="127"/>
      <c r="J2" s="127"/>
      <c r="K2" s="127"/>
      <c r="L2" s="127"/>
      <c r="M2" s="127"/>
      <c r="N2" s="127"/>
      <c r="O2" s="127"/>
      <c r="P2" s="127"/>
      <c r="Q2" s="127"/>
      <c r="R2" s="127"/>
      <c r="S2" s="127"/>
      <c r="T2" s="127"/>
      <c r="U2" s="127"/>
      <c r="V2" s="127"/>
      <c r="W2" s="127"/>
      <c r="X2" s="127"/>
      <c r="Y2" s="107"/>
      <c r="Z2" s="41"/>
      <c r="AA2" s="41"/>
      <c r="AB2" s="41"/>
      <c r="AC2" s="41"/>
      <c r="AD2" s="41"/>
      <c r="AE2" s="41"/>
      <c r="AF2" s="41"/>
      <c r="AG2" s="41"/>
      <c r="AH2" s="41"/>
      <c r="AI2" s="41"/>
      <c r="AJ2" s="41"/>
      <c r="AK2" s="41"/>
      <c r="AL2" s="41"/>
      <c r="AM2" s="41"/>
      <c r="AN2" s="41"/>
      <c r="AO2" s="41"/>
      <c r="AP2" s="41"/>
      <c r="AQ2" s="41"/>
      <c r="AR2" s="41"/>
      <c r="AS2" s="41"/>
      <c r="AT2" s="41"/>
      <c r="AU2" s="119"/>
      <c r="AV2" s="117"/>
      <c r="AW2" s="413"/>
    </row>
    <row r="3" spans="2:49" ht="13.15" customHeight="1" x14ac:dyDescent="0.15">
      <c r="B3" s="620"/>
      <c r="C3" s="620"/>
      <c r="D3" s="620"/>
      <c r="E3" s="620"/>
      <c r="F3" s="620"/>
      <c r="G3" s="620"/>
      <c r="H3" s="620"/>
      <c r="I3" s="127"/>
      <c r="J3" s="127"/>
      <c r="K3" s="127"/>
      <c r="L3" s="127"/>
      <c r="M3" s="127"/>
      <c r="N3" s="127"/>
      <c r="O3" s="127"/>
      <c r="P3" s="127"/>
      <c r="Q3" s="127"/>
      <c r="R3" s="127"/>
      <c r="S3" s="127"/>
      <c r="T3" s="127"/>
      <c r="U3" s="127"/>
      <c r="V3" s="127"/>
      <c r="W3" s="127"/>
      <c r="X3" s="127"/>
      <c r="Y3" s="107"/>
      <c r="Z3" s="42"/>
      <c r="AA3" s="42"/>
      <c r="AB3" s="589"/>
      <c r="AC3" s="589"/>
      <c r="AD3" s="589"/>
      <c r="AE3" s="90"/>
      <c r="AF3" s="108"/>
      <c r="AG3" s="108"/>
      <c r="AH3" s="108"/>
      <c r="AI3" s="108"/>
      <c r="AJ3" s="108"/>
      <c r="AK3" s="108"/>
      <c r="AL3" s="108"/>
      <c r="AM3" s="108"/>
      <c r="AN3" s="108"/>
      <c r="AO3" s="108"/>
      <c r="AP3" s="633" t="s">
        <v>328</v>
      </c>
      <c r="AQ3" s="592"/>
      <c r="AR3" s="593"/>
      <c r="AS3" s="597" t="s">
        <v>0</v>
      </c>
      <c r="AT3" s="598"/>
      <c r="AU3" s="118" t="s">
        <v>113</v>
      </c>
      <c r="AV3" s="108"/>
      <c r="AW3" s="413"/>
    </row>
    <row r="4" spans="2:49" ht="14.25" thickBot="1" x14ac:dyDescent="0.2">
      <c r="C4" s="107"/>
      <c r="F4" s="107"/>
      <c r="G4" s="107"/>
      <c r="H4" s="107"/>
      <c r="I4" s="107"/>
      <c r="J4" s="107"/>
      <c r="K4" s="107"/>
      <c r="L4" s="107"/>
      <c r="M4" s="107"/>
      <c r="N4" s="107"/>
      <c r="O4" s="107"/>
      <c r="P4" s="107"/>
      <c r="Q4" s="107"/>
      <c r="R4" s="107"/>
      <c r="S4" s="107"/>
      <c r="T4" s="107"/>
      <c r="U4" s="107"/>
      <c r="V4" s="107"/>
      <c r="W4" s="107"/>
      <c r="X4" s="107"/>
      <c r="Y4" s="107"/>
      <c r="Z4" s="42"/>
      <c r="AA4" s="42"/>
      <c r="AB4" s="109"/>
      <c r="AC4" s="109"/>
      <c r="AD4" s="109"/>
      <c r="AE4" s="90"/>
      <c r="AF4" s="108"/>
      <c r="AG4" s="108"/>
      <c r="AH4" s="108"/>
      <c r="AI4" s="108"/>
      <c r="AJ4" s="108"/>
      <c r="AK4" s="108"/>
      <c r="AL4" s="108"/>
      <c r="AM4" s="108"/>
      <c r="AN4" s="108"/>
      <c r="AO4" s="108"/>
      <c r="AP4" s="594"/>
      <c r="AQ4" s="595"/>
      <c r="AR4" s="596"/>
      <c r="AS4" s="599" t="str">
        <f>+表紙!N28</f>
        <v>○</v>
      </c>
      <c r="AT4" s="600"/>
      <c r="AU4" s="274" t="str">
        <f>+表紙!O28</f>
        <v>　</v>
      </c>
      <c r="AV4" s="108"/>
      <c r="AW4" s="413"/>
    </row>
    <row r="5" spans="2:49" ht="15" customHeight="1" x14ac:dyDescent="0.15">
      <c r="B5" s="154" t="s">
        <v>105</v>
      </c>
      <c r="C5" s="154"/>
      <c r="F5" s="154"/>
      <c r="G5" s="106"/>
      <c r="H5" s="106"/>
      <c r="I5" s="106"/>
      <c r="J5" s="106"/>
      <c r="K5" s="106"/>
      <c r="L5" s="106"/>
      <c r="M5" s="42"/>
      <c r="N5" s="42"/>
      <c r="O5" s="42"/>
      <c r="P5" s="42"/>
      <c r="Q5" s="42"/>
      <c r="R5" s="42"/>
      <c r="S5" s="42"/>
      <c r="T5" s="42"/>
      <c r="U5" s="42"/>
      <c r="V5" s="42"/>
      <c r="W5" s="42"/>
      <c r="X5" s="42"/>
      <c r="Y5" s="42"/>
      <c r="Z5" s="634" t="s">
        <v>101</v>
      </c>
      <c r="AA5" s="634"/>
      <c r="AB5" s="635"/>
      <c r="AC5" s="635"/>
      <c r="AD5" s="635"/>
      <c r="AE5" s="90" t="s">
        <v>106</v>
      </c>
      <c r="AF5" s="630" t="str">
        <f>+表紙!F47</f>
        <v>風越建設株式会社</v>
      </c>
      <c r="AG5" s="630"/>
      <c r="AH5" s="630"/>
      <c r="AI5" s="630"/>
      <c r="AJ5" s="630"/>
      <c r="AK5" s="630"/>
      <c r="AL5" s="630"/>
      <c r="AM5" s="630"/>
      <c r="AN5" s="630"/>
      <c r="AO5" s="630"/>
      <c r="AP5" s="630"/>
      <c r="AQ5" s="630"/>
      <c r="AR5" s="630"/>
      <c r="AS5" s="630"/>
      <c r="AT5" s="630"/>
      <c r="AU5" s="630"/>
      <c r="AV5" s="243"/>
      <c r="AW5" s="413"/>
    </row>
    <row r="6" spans="2:49" ht="24.75" customHeight="1" thickBot="1" x14ac:dyDescent="0.2">
      <c r="B6" s="302" t="s">
        <v>443</v>
      </c>
      <c r="C6" s="134"/>
      <c r="F6" s="134"/>
      <c r="G6" s="134"/>
      <c r="H6" s="134"/>
      <c r="I6" s="134"/>
      <c r="J6" s="134"/>
      <c r="K6" s="134"/>
      <c r="L6" s="134"/>
      <c r="M6" s="134"/>
      <c r="N6" s="134"/>
      <c r="O6" s="134"/>
      <c r="P6" s="134"/>
      <c r="Q6" s="134"/>
      <c r="R6" s="134"/>
      <c r="S6" s="134"/>
      <c r="T6" s="134"/>
      <c r="U6" s="134"/>
      <c r="V6" s="134"/>
      <c r="W6" s="134"/>
      <c r="X6" s="134"/>
      <c r="Y6" s="134"/>
      <c r="AC6" s="42"/>
      <c r="AD6" s="42"/>
      <c r="AE6" s="42"/>
      <c r="AF6" s="42"/>
      <c r="AG6" s="42"/>
      <c r="AH6" s="42"/>
      <c r="AI6" s="42"/>
      <c r="AJ6" s="42"/>
      <c r="AK6" s="42"/>
      <c r="AL6" s="42"/>
      <c r="AM6" s="42"/>
      <c r="AN6" s="42"/>
      <c r="AO6" s="42"/>
      <c r="AP6" s="42"/>
      <c r="AQ6" s="42"/>
      <c r="AR6" s="42"/>
      <c r="AS6" s="42"/>
      <c r="AT6" s="42"/>
      <c r="AU6" s="42"/>
      <c r="AV6" s="42"/>
      <c r="AW6" s="413"/>
    </row>
    <row r="7" spans="2:49" ht="28.15" customHeight="1" thickBot="1" x14ac:dyDescent="0.2">
      <c r="B7" s="537" t="s">
        <v>89</v>
      </c>
      <c r="C7" s="538"/>
      <c r="D7" s="611" t="s">
        <v>214</v>
      </c>
      <c r="E7" s="612"/>
      <c r="F7" s="612"/>
      <c r="G7" s="612"/>
      <c r="H7" s="612"/>
      <c r="I7" s="613"/>
      <c r="J7" s="143"/>
      <c r="K7" s="53"/>
      <c r="L7" s="156"/>
      <c r="M7" s="156"/>
      <c r="N7" s="156"/>
      <c r="O7" s="156"/>
      <c r="P7" s="156"/>
      <c r="Q7" s="156"/>
      <c r="R7" s="156"/>
      <c r="S7" s="533"/>
      <c r="T7" s="534"/>
      <c r="U7" s="534"/>
      <c r="V7" s="534"/>
      <c r="W7" s="278"/>
      <c r="X7" s="278"/>
      <c r="Y7" s="135"/>
      <c r="AB7"/>
      <c r="AC7"/>
      <c r="AD7"/>
      <c r="AE7"/>
      <c r="AF7" s="93"/>
      <c r="AG7" s="93"/>
      <c r="AH7" s="93"/>
      <c r="AI7" s="93"/>
      <c r="AJ7" s="93"/>
      <c r="AK7" s="93"/>
      <c r="AL7" s="93"/>
      <c r="AM7" s="93"/>
      <c r="AN7" s="93"/>
      <c r="AO7" s="53"/>
      <c r="AP7" s="53"/>
      <c r="AQ7" s="53"/>
      <c r="AR7" s="53"/>
      <c r="AS7"/>
      <c r="AT7"/>
      <c r="AU7"/>
      <c r="AV7"/>
      <c r="AW7" s="413"/>
    </row>
    <row r="8" spans="2:49" ht="28.15" customHeight="1" thickTop="1" thickBot="1" x14ac:dyDescent="0.2">
      <c r="B8" s="43" t="s">
        <v>103</v>
      </c>
      <c r="C8" s="548" t="s">
        <v>111</v>
      </c>
      <c r="D8" s="548"/>
      <c r="E8" s="548"/>
      <c r="F8" s="548"/>
      <c r="G8" s="548"/>
      <c r="H8" s="548"/>
      <c r="I8" s="548"/>
      <c r="J8" s="548"/>
      <c r="K8" s="548"/>
      <c r="L8" s="148"/>
      <c r="M8" s="148"/>
      <c r="N8" s="148"/>
      <c r="O8" s="148"/>
      <c r="P8" s="148"/>
      <c r="Q8" s="148"/>
      <c r="R8" s="148"/>
      <c r="S8" s="148"/>
      <c r="T8" s="148"/>
      <c r="U8" s="148"/>
      <c r="V8" s="148"/>
      <c r="W8" s="130"/>
      <c r="X8" s="130"/>
      <c r="Y8" s="130"/>
      <c r="Z8" s="93"/>
      <c r="AA8" s="93"/>
      <c r="AB8" s="93"/>
      <c r="AC8" s="93"/>
      <c r="AD8" s="93"/>
      <c r="AE8" s="93"/>
      <c r="AF8" s="53"/>
      <c r="AG8" s="49"/>
      <c r="AH8" s="45" t="s">
        <v>29</v>
      </c>
      <c r="AI8" s="531" t="s">
        <v>337</v>
      </c>
      <c r="AJ8" s="531"/>
      <c r="AK8" s="531"/>
      <c r="AL8" s="531"/>
      <c r="AM8" s="531"/>
      <c r="AN8" s="532"/>
      <c r="AO8" s="53"/>
      <c r="AP8" s="53"/>
      <c r="AQ8" s="53"/>
      <c r="AR8" s="53"/>
      <c r="AS8"/>
      <c r="AT8"/>
      <c r="AU8"/>
      <c r="AV8"/>
      <c r="AW8" s="413"/>
    </row>
    <row r="9" spans="2:49" ht="24.75" customHeight="1" thickTop="1" thickBot="1" x14ac:dyDescent="0.2">
      <c r="B9" s="188" t="s">
        <v>257</v>
      </c>
      <c r="F9" s="545" t="s">
        <v>196</v>
      </c>
      <c r="G9" s="546"/>
      <c r="H9" s="546"/>
      <c r="I9" s="547"/>
      <c r="J9" s="148"/>
      <c r="K9" s="148"/>
      <c r="L9" s="148"/>
      <c r="M9" s="148"/>
      <c r="N9" s="148"/>
      <c r="O9" s="148"/>
      <c r="P9" s="148"/>
      <c r="Q9" s="148"/>
      <c r="R9" s="148"/>
      <c r="S9" s="148"/>
      <c r="T9" s="148"/>
      <c r="U9" s="148"/>
      <c r="V9" s="148"/>
      <c r="W9" s="130"/>
      <c r="X9" s="130"/>
      <c r="Y9" s="130"/>
      <c r="Z9" s="93"/>
      <c r="AA9" s="93"/>
      <c r="AB9" s="93"/>
      <c r="AC9" s="93"/>
      <c r="AD9" s="93"/>
      <c r="AE9" s="564" t="s">
        <v>20</v>
      </c>
      <c r="AF9" s="56"/>
      <c r="AH9" s="535"/>
      <c r="AI9" s="536"/>
      <c r="AJ9" s="536"/>
      <c r="AK9" s="536"/>
      <c r="AL9" s="536"/>
      <c r="AM9" s="536"/>
      <c r="AN9" s="52" t="s">
        <v>13</v>
      </c>
      <c r="AO9" s="53"/>
      <c r="AP9" s="53"/>
      <c r="AQ9" s="53"/>
      <c r="AR9" s="53"/>
      <c r="AS9"/>
      <c r="AT9"/>
      <c r="AU9"/>
      <c r="AV9"/>
      <c r="AW9" s="413"/>
    </row>
    <row r="10" spans="2:49" ht="24.75" customHeight="1" thickTop="1" thickBot="1" x14ac:dyDescent="0.2">
      <c r="F10" s="94"/>
      <c r="G10" s="129"/>
      <c r="H10" s="129"/>
      <c r="I10" s="129"/>
      <c r="J10" s="129"/>
      <c r="K10" s="129"/>
      <c r="L10" s="129"/>
      <c r="M10" s="129"/>
      <c r="N10" s="129"/>
      <c r="O10" s="129"/>
      <c r="P10" s="129"/>
      <c r="Q10" s="129"/>
      <c r="R10" s="129"/>
      <c r="S10" s="129"/>
      <c r="T10" s="129"/>
      <c r="U10" s="129"/>
      <c r="V10" s="129"/>
      <c r="W10" s="130"/>
      <c r="X10" s="130"/>
      <c r="Y10" s="130"/>
      <c r="Z10" s="93"/>
      <c r="AA10" s="93"/>
      <c r="AB10" s="93"/>
      <c r="AD10" s="53"/>
      <c r="AE10" s="565"/>
      <c r="AF10" s="56"/>
      <c r="AN10" s="53"/>
      <c r="AO10" s="53"/>
      <c r="AP10" s="53"/>
      <c r="AQ10" s="53"/>
      <c r="AR10" s="53"/>
      <c r="AS10"/>
      <c r="AT10"/>
      <c r="AU10"/>
      <c r="AV10"/>
      <c r="AW10" s="413"/>
    </row>
    <row r="11" spans="2:49" ht="27" customHeight="1" thickTop="1" thickBot="1" x14ac:dyDescent="0.2">
      <c r="C11" s="164" t="s">
        <v>197</v>
      </c>
      <c r="F11" s="45" t="s">
        <v>17</v>
      </c>
      <c r="G11" s="531" t="s">
        <v>331</v>
      </c>
      <c r="H11" s="531"/>
      <c r="I11" s="532"/>
      <c r="J11" s="46"/>
      <c r="K11" s="47"/>
      <c r="L11" s="48"/>
      <c r="M11" s="554" t="s">
        <v>18</v>
      </c>
      <c r="N11" s="48"/>
      <c r="O11" s="49"/>
      <c r="P11" s="45" t="s">
        <v>19</v>
      </c>
      <c r="Q11" s="551" t="s">
        <v>274</v>
      </c>
      <c r="R11" s="551"/>
      <c r="S11" s="551"/>
      <c r="T11" s="552"/>
      <c r="U11" s="190"/>
      <c r="V11" s="64"/>
      <c r="W11" s="53"/>
      <c r="X11" s="53"/>
      <c r="Y11"/>
      <c r="Z11"/>
      <c r="AA11"/>
      <c r="AB11"/>
      <c r="AC11" s="53"/>
      <c r="AD11" s="61"/>
      <c r="AE11" s="565"/>
      <c r="AF11" s="145"/>
      <c r="AG11" s="49"/>
      <c r="AH11" s="45" t="s">
        <v>36</v>
      </c>
      <c r="AI11" s="531" t="s">
        <v>280</v>
      </c>
      <c r="AJ11" s="531"/>
      <c r="AK11" s="531"/>
      <c r="AL11" s="531"/>
      <c r="AM11" s="531"/>
      <c r="AN11" s="532"/>
      <c r="AO11" s="53"/>
      <c r="AP11" s="53"/>
      <c r="AQ11" s="53"/>
      <c r="AR11" s="53"/>
      <c r="AS11"/>
      <c r="AT11"/>
      <c r="AU11"/>
      <c r="AV11"/>
      <c r="AW11" s="413"/>
    </row>
    <row r="12" spans="2:49" ht="24.75" customHeight="1" thickTop="1" thickBot="1" x14ac:dyDescent="0.2">
      <c r="F12" s="549">
        <f>+ROUND(P12,1)+ROUND(P15,1)+ROUND(P18,1)+ROUND(P24,1)+P27-ROUND(F15,1)</f>
        <v>53.6</v>
      </c>
      <c r="G12" s="550"/>
      <c r="H12" s="550"/>
      <c r="I12" s="52" t="s">
        <v>13</v>
      </c>
      <c r="J12" s="53"/>
      <c r="K12" s="54"/>
      <c r="L12" s="53"/>
      <c r="M12" s="555"/>
      <c r="N12" s="55"/>
      <c r="P12" s="535"/>
      <c r="Q12" s="553"/>
      <c r="R12" s="553"/>
      <c r="S12" s="553"/>
      <c r="T12" s="52" t="s">
        <v>13</v>
      </c>
      <c r="U12" s="53"/>
      <c r="V12" s="53"/>
      <c r="W12" s="53"/>
      <c r="X12" s="53"/>
      <c r="Y12"/>
      <c r="Z12"/>
      <c r="AA12"/>
      <c r="AB12"/>
      <c r="AC12" s="56"/>
      <c r="AE12" s="565"/>
      <c r="AG12" s="137"/>
      <c r="AH12" s="535"/>
      <c r="AI12" s="536"/>
      <c r="AJ12" s="536"/>
      <c r="AK12" s="536"/>
      <c r="AL12" s="536"/>
      <c r="AM12" s="536"/>
      <c r="AN12" s="52" t="s">
        <v>13</v>
      </c>
      <c r="AO12" s="53"/>
      <c r="AP12" s="53"/>
      <c r="AQ12" s="53"/>
      <c r="AR12" s="53"/>
      <c r="AS12"/>
      <c r="AT12"/>
      <c r="AU12"/>
      <c r="AV12"/>
      <c r="AW12" s="413"/>
    </row>
    <row r="13" spans="2:49" ht="24.75" customHeight="1" thickTop="1" thickBot="1" x14ac:dyDescent="0.2">
      <c r="J13" s="53"/>
      <c r="K13" s="57"/>
      <c r="L13" s="53"/>
      <c r="M13" s="555"/>
      <c r="N13" s="56"/>
      <c r="U13" s="53"/>
      <c r="V13" s="53"/>
      <c r="W13" s="53"/>
      <c r="X13" s="53"/>
      <c r="Y13"/>
      <c r="Z13"/>
      <c r="AA13"/>
      <c r="AB13"/>
      <c r="AC13" s="56"/>
      <c r="AE13" s="565"/>
      <c r="AG13" s="143"/>
      <c r="AH13" s="140"/>
      <c r="AI13" s="141"/>
      <c r="AJ13" s="141"/>
      <c r="AK13" s="141"/>
      <c r="AL13" s="141"/>
      <c r="AM13" s="142"/>
      <c r="AN13" s="142"/>
      <c r="AQ13" s="41"/>
      <c r="AR13" s="41"/>
      <c r="AS13" s="139"/>
      <c r="AT13" s="139"/>
      <c r="AU13" s="278"/>
      <c r="AV13" s="53"/>
      <c r="AW13" s="413"/>
    </row>
    <row r="14" spans="2:49" ht="27" customHeight="1" thickTop="1" thickBot="1" x14ac:dyDescent="0.2">
      <c r="F14" s="51" t="s">
        <v>427</v>
      </c>
      <c r="G14" s="557" t="s">
        <v>222</v>
      </c>
      <c r="H14" s="557"/>
      <c r="I14" s="558"/>
      <c r="J14" s="59"/>
      <c r="K14" s="60"/>
      <c r="L14" s="53"/>
      <c r="M14" s="555"/>
      <c r="N14" s="56"/>
      <c r="O14" s="48"/>
      <c r="P14" s="45" t="s">
        <v>24</v>
      </c>
      <c r="Q14" s="567" t="s">
        <v>275</v>
      </c>
      <c r="R14" s="567"/>
      <c r="S14" s="567"/>
      <c r="T14" s="568"/>
      <c r="U14" s="190"/>
      <c r="V14" s="64"/>
      <c r="W14" s="53"/>
      <c r="X14" s="53"/>
      <c r="Y14"/>
      <c r="Z14"/>
      <c r="AA14"/>
      <c r="AB14"/>
      <c r="AC14" s="56"/>
      <c r="AE14" s="566"/>
      <c r="AG14" s="144"/>
      <c r="AH14" s="51" t="s">
        <v>176</v>
      </c>
      <c r="AI14" s="606" t="s">
        <v>292</v>
      </c>
      <c r="AJ14" s="606"/>
      <c r="AK14" s="606"/>
      <c r="AL14" s="606"/>
      <c r="AM14" s="606"/>
      <c r="AN14" s="607"/>
      <c r="AO14"/>
      <c r="AS14" s="139"/>
      <c r="AT14" s="139"/>
      <c r="AU14" s="278"/>
      <c r="AV14" s="53"/>
      <c r="AW14" s="413"/>
    </row>
    <row r="15" spans="2:49" ht="24.75" customHeight="1" thickBot="1" x14ac:dyDescent="0.2">
      <c r="F15" s="602"/>
      <c r="G15" s="603"/>
      <c r="H15" s="603"/>
      <c r="I15" s="44" t="s">
        <v>13</v>
      </c>
      <c r="J15" s="53"/>
      <c r="K15" s="56"/>
      <c r="L15" s="53"/>
      <c r="M15" s="555"/>
      <c r="N15" s="56"/>
      <c r="P15" s="535"/>
      <c r="Q15" s="553"/>
      <c r="R15" s="553"/>
      <c r="S15" s="553"/>
      <c r="T15" s="52" t="s">
        <v>13</v>
      </c>
      <c r="U15" s="53"/>
      <c r="V15" s="53"/>
      <c r="W15" s="53"/>
      <c r="X15" s="53"/>
      <c r="Y15"/>
      <c r="Z15"/>
      <c r="AA15"/>
      <c r="AB15"/>
      <c r="AC15" s="56"/>
      <c r="AH15" s="543"/>
      <c r="AI15" s="544"/>
      <c r="AJ15" s="544"/>
      <c r="AK15" s="544"/>
      <c r="AL15" s="544"/>
      <c r="AM15" s="544"/>
      <c r="AN15" s="44" t="s">
        <v>13</v>
      </c>
      <c r="AO15"/>
      <c r="AS15" s="62" t="s">
        <v>30</v>
      </c>
      <c r="AT15" s="63"/>
      <c r="AW15" s="413"/>
    </row>
    <row r="16" spans="2:49" ht="24.75" customHeight="1" thickTop="1" thickBot="1" x14ac:dyDescent="0.2">
      <c r="K16" s="56"/>
      <c r="L16" s="53"/>
      <c r="M16" s="555"/>
      <c r="N16" s="56"/>
      <c r="P16" s="530" t="str">
        <f>+IF(Y18=0,"",IF(Y18-P18=Y18,"エラー！：⑥残さ物量があるのに、④自ら中間処理した量がゼロになっています",""))</f>
        <v/>
      </c>
      <c r="Q16" s="530"/>
      <c r="R16" s="530"/>
      <c r="S16" s="530"/>
      <c r="T16" s="530"/>
      <c r="U16" s="530"/>
      <c r="V16" s="530"/>
      <c r="W16" s="530"/>
      <c r="X16" s="530"/>
      <c r="Y16" s="530"/>
      <c r="Z16" s="530"/>
      <c r="AA16" s="530"/>
      <c r="AB16" s="530"/>
      <c r="AC16" s="56"/>
      <c r="AD16" s="53"/>
      <c r="AE16" s="186"/>
      <c r="AP16" s="50"/>
      <c r="AQ16" s="53"/>
      <c r="AS16" s="528" t="s">
        <v>175</v>
      </c>
      <c r="AT16" s="529"/>
      <c r="AU16" s="95"/>
      <c r="AV16" s="44" t="s">
        <v>13</v>
      </c>
      <c r="AW16" s="413"/>
    </row>
    <row r="17" spans="2:49" ht="27" customHeight="1" thickTop="1" thickBot="1" x14ac:dyDescent="0.2">
      <c r="K17" s="56"/>
      <c r="L17" s="53"/>
      <c r="M17" s="555"/>
      <c r="N17" s="56"/>
      <c r="O17" s="48"/>
      <c r="P17" s="45" t="s">
        <v>27</v>
      </c>
      <c r="Q17" s="531" t="s">
        <v>276</v>
      </c>
      <c r="R17" s="531"/>
      <c r="S17" s="531"/>
      <c r="T17" s="532"/>
      <c r="U17" s="541"/>
      <c r="V17" s="542"/>
      <c r="W17" s="542"/>
      <c r="X17" s="542"/>
      <c r="Y17" s="136" t="s">
        <v>21</v>
      </c>
      <c r="Z17" s="531" t="s">
        <v>279</v>
      </c>
      <c r="AA17" s="531"/>
      <c r="AB17" s="532"/>
      <c r="AC17" s="149"/>
      <c r="AD17" s="144"/>
      <c r="AE17" s="554" t="s">
        <v>28</v>
      </c>
      <c r="AF17" s="48"/>
      <c r="AG17" s="48"/>
      <c r="AH17" s="247" t="s">
        <v>178</v>
      </c>
      <c r="AI17" s="557" t="s">
        <v>281</v>
      </c>
      <c r="AJ17" s="557"/>
      <c r="AK17" s="557"/>
      <c r="AL17" s="558"/>
      <c r="AM17" s="48"/>
      <c r="AN17" s="255"/>
      <c r="AO17" s="610" t="s">
        <v>253</v>
      </c>
      <c r="AP17" s="558"/>
      <c r="AQ17" s="257"/>
      <c r="AS17" s="528" t="s">
        <v>259</v>
      </c>
      <c r="AT17" s="529"/>
      <c r="AU17" s="95"/>
      <c r="AV17" s="44" t="s">
        <v>34</v>
      </c>
      <c r="AW17" s="413"/>
    </row>
    <row r="18" spans="2:49" ht="24.75" customHeight="1" thickBot="1" x14ac:dyDescent="0.2">
      <c r="K18" s="56"/>
      <c r="L18" s="53"/>
      <c r="M18" s="555"/>
      <c r="N18" s="56"/>
      <c r="P18" s="535"/>
      <c r="Q18" s="553"/>
      <c r="R18" s="553"/>
      <c r="S18" s="553"/>
      <c r="T18" s="52" t="s">
        <v>13</v>
      </c>
      <c r="U18"/>
      <c r="V18" s="248"/>
      <c r="W18"/>
      <c r="X18" s="194"/>
      <c r="Y18" s="549">
        <f>+ROUND(AH9,1)+ROUND(AH12,1)+ROUND(AH15,1)+AH18</f>
        <v>0</v>
      </c>
      <c r="Z18" s="550"/>
      <c r="AA18" s="550"/>
      <c r="AB18" s="52" t="s">
        <v>4</v>
      </c>
      <c r="AC18" s="193"/>
      <c r="AD18" s="193"/>
      <c r="AE18" s="555"/>
      <c r="AH18" s="585">
        <f>+ROUND(AO18,1)+ROUND(AO21,1)</f>
        <v>0</v>
      </c>
      <c r="AI18" s="582"/>
      <c r="AJ18" s="582"/>
      <c r="AK18" s="582"/>
      <c r="AL18" s="44" t="s">
        <v>13</v>
      </c>
      <c r="AM18" s="55"/>
      <c r="AO18" s="273">
        <f>+ROUND(AU16,1)+ROUND(AU17,1)+ROUND(AU18,1)</f>
        <v>0</v>
      </c>
      <c r="AP18" s="44" t="s">
        <v>34</v>
      </c>
      <c r="AS18" s="528" t="s">
        <v>177</v>
      </c>
      <c r="AT18" s="529"/>
      <c r="AU18" s="95"/>
      <c r="AV18" s="44" t="s">
        <v>26</v>
      </c>
      <c r="AW18" s="413"/>
    </row>
    <row r="19" spans="2:49" ht="24.75" customHeight="1" thickTop="1" thickBot="1" x14ac:dyDescent="0.2">
      <c r="K19" s="56"/>
      <c r="L19" s="53"/>
      <c r="M19" s="555"/>
      <c r="N19" s="56"/>
      <c r="P19" s="131"/>
      <c r="Q19" s="266"/>
      <c r="R19" s="197"/>
      <c r="S19" s="131"/>
      <c r="T19" s="131"/>
      <c r="U19" s="133"/>
      <c r="V19" s="249"/>
      <c r="W19" s="133"/>
      <c r="X19" s="133"/>
      <c r="Y19" s="132"/>
      <c r="Z19" s="132"/>
      <c r="AA19" s="132"/>
      <c r="AB19" s="132"/>
      <c r="AC19" s="53"/>
      <c r="AD19" s="53"/>
      <c r="AE19" s="555"/>
      <c r="AH19" s="53"/>
      <c r="AI19" s="56"/>
      <c r="AJ19" s="53"/>
      <c r="AK19" s="53"/>
      <c r="AL19" s="53"/>
      <c r="AM19" s="56"/>
      <c r="AS19"/>
      <c r="AT19"/>
      <c r="AU19"/>
      <c r="AV19"/>
      <c r="AW19" s="636" t="s">
        <v>450</v>
      </c>
    </row>
    <row r="20" spans="2:49" ht="27" customHeight="1" thickTop="1" thickBot="1" x14ac:dyDescent="0.2">
      <c r="K20" s="56"/>
      <c r="L20" s="53"/>
      <c r="M20" s="555"/>
      <c r="N20" s="56"/>
      <c r="P20" s="45" t="s">
        <v>48</v>
      </c>
      <c r="Q20" s="531" t="s">
        <v>277</v>
      </c>
      <c r="R20" s="531"/>
      <c r="S20" s="531"/>
      <c r="T20" s="532"/>
      <c r="U20" s="131"/>
      <c r="V20" s="250"/>
      <c r="W20" s="253"/>
      <c r="X20" s="254"/>
      <c r="Y20" s="136" t="s">
        <v>25</v>
      </c>
      <c r="Z20" s="531" t="s">
        <v>278</v>
      </c>
      <c r="AA20" s="531"/>
      <c r="AB20" s="532"/>
      <c r="AC20" s="53"/>
      <c r="AD20" s="53"/>
      <c r="AE20" s="555"/>
      <c r="AG20" s="53"/>
      <c r="AH20" s="53"/>
      <c r="AI20" s="56"/>
      <c r="AJ20" s="53"/>
      <c r="AK20" s="53"/>
      <c r="AL20" s="147"/>
      <c r="AM20" s="56"/>
      <c r="AN20" s="256"/>
      <c r="AO20" s="610" t="s">
        <v>255</v>
      </c>
      <c r="AP20" s="558"/>
      <c r="AQ20" s="191"/>
      <c r="AR20" s="53"/>
      <c r="AS20" s="58"/>
      <c r="AT20" s="58"/>
      <c r="AW20" s="636"/>
    </row>
    <row r="21" spans="2:49" ht="25.15" customHeight="1" thickBot="1" x14ac:dyDescent="0.2">
      <c r="B21" s="604" t="s">
        <v>444</v>
      </c>
      <c r="C21" s="604"/>
      <c r="D21" s="604"/>
      <c r="E21" s="604"/>
      <c r="F21" s="604"/>
      <c r="G21" s="604"/>
      <c r="H21" s="604"/>
      <c r="I21" s="604"/>
      <c r="J21" s="604"/>
      <c r="K21" s="56"/>
      <c r="L21" s="53"/>
      <c r="M21" s="555"/>
      <c r="N21" s="56"/>
      <c r="P21" s="535"/>
      <c r="Q21" s="562"/>
      <c r="R21" s="562"/>
      <c r="S21" s="562"/>
      <c r="T21" s="52" t="s">
        <v>13</v>
      </c>
      <c r="U21" s="131"/>
      <c r="V21" s="131"/>
      <c r="W21" s="131"/>
      <c r="X21" s="131"/>
      <c r="Y21" s="549">
        <f>+P18-Y18</f>
        <v>0</v>
      </c>
      <c r="Z21" s="550"/>
      <c r="AA21" s="550"/>
      <c r="AB21" s="52" t="s">
        <v>4</v>
      </c>
      <c r="AC21" s="133"/>
      <c r="AD21" s="53"/>
      <c r="AE21" s="556"/>
      <c r="AG21" s="53"/>
      <c r="AH21" s="53"/>
      <c r="AI21" s="56"/>
      <c r="AJ21" s="53"/>
      <c r="AK21" s="53"/>
      <c r="AL21" s="53"/>
      <c r="AM21" s="53"/>
      <c r="AN21" s="147"/>
      <c r="AO21" s="95"/>
      <c r="AP21" s="44" t="s">
        <v>38</v>
      </c>
      <c r="AQ21" s="191"/>
      <c r="AR21" s="53"/>
      <c r="AS21"/>
      <c r="AT21"/>
      <c r="AU21"/>
      <c r="AV21"/>
      <c r="AW21" s="413"/>
    </row>
    <row r="22" spans="2:49" ht="25.5" customHeight="1" thickTop="1" thickBot="1" x14ac:dyDescent="0.2">
      <c r="B22" s="605"/>
      <c r="C22" s="605"/>
      <c r="D22" s="605"/>
      <c r="E22" s="605"/>
      <c r="F22" s="605"/>
      <c r="G22" s="605"/>
      <c r="H22" s="605"/>
      <c r="I22" s="605"/>
      <c r="J22" s="605"/>
      <c r="K22" s="56"/>
      <c r="L22" s="53"/>
      <c r="M22" s="555"/>
      <c r="N22" s="56"/>
      <c r="P22" s="559" t="str">
        <f>+IF(P21=0,"",IF(P18&lt;P21,"エラー !：④の内数である⑤の量が④を超えています",""))</f>
        <v/>
      </c>
      <c r="Q22" s="559"/>
      <c r="R22" s="559"/>
      <c r="S22" s="559"/>
      <c r="T22" s="559"/>
      <c r="U22" s="559"/>
      <c r="V22" s="559"/>
      <c r="W22" s="132"/>
      <c r="X22" s="132"/>
      <c r="Y22" s="132"/>
      <c r="Z22" s="132"/>
      <c r="AA22" s="132"/>
      <c r="AB22" s="132"/>
      <c r="AC22" s="53"/>
      <c r="AD22" s="53"/>
      <c r="AE22" s="186"/>
      <c r="AG22" s="53"/>
      <c r="AH22" s="53"/>
      <c r="AI22" s="56"/>
      <c r="AJ22" s="53"/>
      <c r="AK22" s="53"/>
      <c r="AL22" s="53"/>
      <c r="AM22" s="53"/>
      <c r="AN22" s="53"/>
      <c r="AW22" s="413"/>
    </row>
    <row r="23" spans="2:49" ht="27" customHeight="1" thickTop="1" thickBot="1" x14ac:dyDescent="0.2">
      <c r="B23" s="601" t="s">
        <v>199</v>
      </c>
      <c r="C23" s="540"/>
      <c r="D23" s="539" t="s">
        <v>445</v>
      </c>
      <c r="E23" s="539"/>
      <c r="F23" s="539"/>
      <c r="G23" s="540"/>
      <c r="H23" s="601" t="s">
        <v>446</v>
      </c>
      <c r="I23" s="539"/>
      <c r="J23" s="540"/>
      <c r="K23" s="56"/>
      <c r="L23" s="53"/>
      <c r="M23" s="555"/>
      <c r="N23" s="56"/>
      <c r="O23" s="48"/>
      <c r="P23" s="51" t="s">
        <v>88</v>
      </c>
      <c r="Q23" s="557" t="s">
        <v>32</v>
      </c>
      <c r="R23" s="557"/>
      <c r="S23" s="557"/>
      <c r="T23" s="558"/>
      <c r="U23" s="560"/>
      <c r="V23" s="561"/>
      <c r="W23" s="561"/>
      <c r="X23" s="561"/>
      <c r="AC23" s="53"/>
      <c r="AD23" s="53"/>
      <c r="AE23"/>
      <c r="AF23"/>
      <c r="AG23"/>
      <c r="AH23"/>
      <c r="AI23" s="258"/>
      <c r="AJ23"/>
      <c r="AK23" s="53"/>
      <c r="AL23" s="53"/>
      <c r="AM23" s="53"/>
      <c r="AN23" s="151"/>
      <c r="AP23" s="53"/>
      <c r="AR23" s="49"/>
      <c r="AS23" s="136" t="s">
        <v>190</v>
      </c>
      <c r="AT23" s="531" t="s">
        <v>191</v>
      </c>
      <c r="AU23" s="531"/>
      <c r="AV23" s="532"/>
      <c r="AW23" s="413"/>
    </row>
    <row r="24" spans="2:49" ht="27" customHeight="1" thickBot="1" x14ac:dyDescent="0.2">
      <c r="B24" s="614" t="s">
        <v>200</v>
      </c>
      <c r="C24" s="615"/>
      <c r="D24" s="603">
        <v>47</v>
      </c>
      <c r="E24" s="603"/>
      <c r="F24" s="603"/>
      <c r="G24" s="195" t="s">
        <v>198</v>
      </c>
      <c r="H24" s="581">
        <f>+F12</f>
        <v>53.6</v>
      </c>
      <c r="I24" s="582"/>
      <c r="J24" s="195" t="s">
        <v>198</v>
      </c>
      <c r="K24" s="56"/>
      <c r="L24" s="53"/>
      <c r="M24" s="556"/>
      <c r="P24" s="543"/>
      <c r="Q24" s="563"/>
      <c r="R24" s="563"/>
      <c r="S24" s="563"/>
      <c r="T24" s="44" t="s">
        <v>13</v>
      </c>
      <c r="U24"/>
      <c r="V24"/>
      <c r="W24"/>
      <c r="X24"/>
      <c r="AC24" s="53"/>
      <c r="AD24" s="53"/>
      <c r="AE24"/>
      <c r="AF24"/>
      <c r="AG24"/>
      <c r="AH24"/>
      <c r="AI24" s="258"/>
      <c r="AJ24"/>
      <c r="AK24" s="53"/>
      <c r="AL24" s="141"/>
      <c r="AM24" s="53"/>
      <c r="AN24" s="53"/>
      <c r="AQ24" s="56"/>
      <c r="AR24" s="146"/>
      <c r="AS24" s="549">
        <f>+ROUND(AU16,1)+ROUND(AA28,1)</f>
        <v>53.6</v>
      </c>
      <c r="AT24" s="550"/>
      <c r="AU24" s="550"/>
      <c r="AV24" s="52" t="s">
        <v>13</v>
      </c>
      <c r="AW24" s="413"/>
    </row>
    <row r="25" spans="2:49" ht="27" customHeight="1" thickBot="1" x14ac:dyDescent="0.2">
      <c r="B25" s="614" t="s">
        <v>201</v>
      </c>
      <c r="C25" s="615"/>
      <c r="D25" s="603">
        <v>0</v>
      </c>
      <c r="E25" s="603"/>
      <c r="F25" s="603"/>
      <c r="G25" s="195" t="s">
        <v>198</v>
      </c>
      <c r="H25" s="581">
        <f>+P12+AH9</f>
        <v>0</v>
      </c>
      <c r="I25" s="582"/>
      <c r="J25" s="195" t="s">
        <v>198</v>
      </c>
      <c r="K25" s="56"/>
      <c r="L25" s="53"/>
      <c r="P25" s="53"/>
      <c r="Q25" s="53"/>
      <c r="R25" s="53"/>
      <c r="S25" s="53"/>
      <c r="T25" s="53"/>
      <c r="U25" s="53"/>
      <c r="V25" s="53"/>
      <c r="AE25" s="150"/>
      <c r="AH25" s="53"/>
      <c r="AI25" s="56"/>
      <c r="AJ25" s="53"/>
      <c r="AK25" s="53"/>
      <c r="AL25" s="187"/>
      <c r="AM25" s="187"/>
      <c r="AN25" s="187"/>
      <c r="AQ25" s="268"/>
      <c r="AR25" s="128"/>
      <c r="AW25" s="413"/>
    </row>
    <row r="26" spans="2:49" ht="27" customHeight="1" thickTop="1" thickBot="1" x14ac:dyDescent="0.2">
      <c r="B26" s="614" t="s">
        <v>202</v>
      </c>
      <c r="C26" s="615"/>
      <c r="D26" s="603">
        <v>0</v>
      </c>
      <c r="E26" s="603"/>
      <c r="F26" s="603"/>
      <c r="G26" s="195" t="s">
        <v>198</v>
      </c>
      <c r="H26" s="581">
        <f>+P21</f>
        <v>0</v>
      </c>
      <c r="I26" s="582"/>
      <c r="J26" s="195" t="s">
        <v>198</v>
      </c>
      <c r="K26" s="56"/>
      <c r="L26" s="144"/>
      <c r="M26" s="554" t="s">
        <v>35</v>
      </c>
      <c r="N26" s="48"/>
      <c r="O26" s="48"/>
      <c r="P26" s="247" t="s">
        <v>180</v>
      </c>
      <c r="Q26" s="557" t="s">
        <v>181</v>
      </c>
      <c r="R26" s="557"/>
      <c r="S26" s="557"/>
      <c r="T26" s="558"/>
      <c r="U26" s="48"/>
      <c r="V26" s="48"/>
      <c r="W26" s="48"/>
      <c r="X26" s="48"/>
      <c r="Y26" s="48"/>
      <c r="Z26" s="48"/>
      <c r="AA26" s="48"/>
      <c r="AB26" s="48"/>
      <c r="AC26" s="48"/>
      <c r="AD26" s="48"/>
      <c r="AE26" s="48"/>
      <c r="AF26" s="48"/>
      <c r="AG26" s="48"/>
      <c r="AH26" s="48"/>
      <c r="AI26" s="61"/>
      <c r="AJ26" s="48"/>
      <c r="AK26" s="49"/>
      <c r="AL26" s="136" t="s">
        <v>187</v>
      </c>
      <c r="AM26" s="531" t="s">
        <v>282</v>
      </c>
      <c r="AN26" s="531"/>
      <c r="AO26" s="531"/>
      <c r="AP26" s="532"/>
      <c r="AQ26" s="270"/>
      <c r="AR26" s="271"/>
      <c r="AS26" s="136" t="s">
        <v>192</v>
      </c>
      <c r="AT26" s="531" t="s">
        <v>430</v>
      </c>
      <c r="AU26" s="531"/>
      <c r="AV26" s="532"/>
      <c r="AW26" s="413"/>
    </row>
    <row r="27" spans="2:49" ht="27" customHeight="1" thickBot="1" x14ac:dyDescent="0.2">
      <c r="B27" s="614" t="s">
        <v>223</v>
      </c>
      <c r="C27" s="615"/>
      <c r="D27" s="603">
        <v>0</v>
      </c>
      <c r="E27" s="603"/>
      <c r="F27" s="603"/>
      <c r="G27" s="195" t="s">
        <v>198</v>
      </c>
      <c r="H27" s="581">
        <f>+Y21</f>
        <v>0</v>
      </c>
      <c r="I27" s="582"/>
      <c r="J27" s="195" t="s">
        <v>198</v>
      </c>
      <c r="M27" s="555"/>
      <c r="P27" s="585">
        <f>+R30+ROUND(R33,1)</f>
        <v>53.6</v>
      </c>
      <c r="Q27" s="586"/>
      <c r="R27" s="586"/>
      <c r="S27" s="586"/>
      <c r="T27" s="44" t="s">
        <v>38</v>
      </c>
      <c r="U27" s="64"/>
      <c r="V27" s="64"/>
      <c r="Y27" s="62" t="s">
        <v>39</v>
      </c>
      <c r="Z27" s="65"/>
      <c r="AH27" s="53"/>
      <c r="AI27" s="53"/>
      <c r="AJ27" s="53"/>
      <c r="AK27" s="53"/>
      <c r="AL27" s="549">
        <f>+AH18+P27</f>
        <v>53.6</v>
      </c>
      <c r="AM27" s="550"/>
      <c r="AN27" s="550"/>
      <c r="AO27" s="550"/>
      <c r="AP27" s="52" t="s">
        <v>13</v>
      </c>
      <c r="AQ27" s="268"/>
      <c r="AR27" s="128"/>
      <c r="AS27" s="535"/>
      <c r="AT27" s="536"/>
      <c r="AU27" s="536"/>
      <c r="AV27" s="52" t="s">
        <v>13</v>
      </c>
      <c r="AW27" s="413"/>
    </row>
    <row r="28" spans="2:49" ht="27" customHeight="1" thickTop="1" thickBot="1" x14ac:dyDescent="0.2">
      <c r="B28" s="631" t="s">
        <v>332</v>
      </c>
      <c r="C28" s="632"/>
      <c r="D28" s="603">
        <v>0</v>
      </c>
      <c r="E28" s="603"/>
      <c r="F28" s="603"/>
      <c r="G28" s="195" t="s">
        <v>198</v>
      </c>
      <c r="H28" s="581">
        <f>+P15+AH12</f>
        <v>0</v>
      </c>
      <c r="I28" s="582"/>
      <c r="J28" s="195" t="s">
        <v>198</v>
      </c>
      <c r="M28" s="555"/>
      <c r="P28" s="56"/>
      <c r="U28" s="53"/>
      <c r="V28" s="53"/>
      <c r="Y28" s="587" t="s">
        <v>175</v>
      </c>
      <c r="Z28" s="588"/>
      <c r="AA28" s="543">
        <v>53.6</v>
      </c>
      <c r="AB28" s="544"/>
      <c r="AC28" s="544"/>
      <c r="AD28" s="544"/>
      <c r="AE28" s="544"/>
      <c r="AF28" s="44" t="s">
        <v>13</v>
      </c>
      <c r="AH28" s="53"/>
      <c r="AI28" s="53"/>
      <c r="AN28" s="267"/>
      <c r="AQ28" s="268"/>
      <c r="AR28" s="128"/>
      <c r="AS28" s="410" t="str">
        <f>+IF(AS27=0,"",IF(AL27&lt;(AS24+AS27+AS31),"エラー !：⑩の内数である（⑫+⑬＋⑭）の量が⑩を超えています",""))</f>
        <v/>
      </c>
      <c r="AT28" s="408"/>
      <c r="AU28" s="408"/>
      <c r="AV28" s="408"/>
      <c r="AW28" s="413"/>
    </row>
    <row r="29" spans="2:49" ht="27" customHeight="1" thickTop="1" thickBot="1" x14ac:dyDescent="0.2">
      <c r="B29" s="614" t="s">
        <v>224</v>
      </c>
      <c r="C29" s="615"/>
      <c r="D29" s="603">
        <v>0</v>
      </c>
      <c r="E29" s="603"/>
      <c r="F29" s="603"/>
      <c r="G29" s="195" t="s">
        <v>198</v>
      </c>
      <c r="H29" s="581">
        <f>+AL27</f>
        <v>53.6</v>
      </c>
      <c r="I29" s="582"/>
      <c r="J29" s="195" t="s">
        <v>198</v>
      </c>
      <c r="M29" s="555"/>
      <c r="P29" s="56"/>
      <c r="Q29" s="144"/>
      <c r="R29" s="51" t="s">
        <v>183</v>
      </c>
      <c r="S29" s="557" t="s">
        <v>33</v>
      </c>
      <c r="T29" s="571"/>
      <c r="U29" s="571"/>
      <c r="V29" s="572"/>
      <c r="W29" s="48"/>
      <c r="X29" s="66"/>
      <c r="Y29" s="587" t="s">
        <v>258</v>
      </c>
      <c r="Z29" s="588"/>
      <c r="AA29" s="543"/>
      <c r="AB29" s="544"/>
      <c r="AC29" s="544"/>
      <c r="AD29" s="544"/>
      <c r="AE29" s="544"/>
      <c r="AF29" s="44" t="s">
        <v>13</v>
      </c>
      <c r="AH29" s="53"/>
      <c r="AI29" s="53"/>
      <c r="AJ29" s="53"/>
      <c r="AK29" s="53"/>
      <c r="AL29" s="136" t="s">
        <v>188</v>
      </c>
      <c r="AM29" s="531" t="s">
        <v>189</v>
      </c>
      <c r="AN29" s="531"/>
      <c r="AO29" s="531"/>
      <c r="AP29" s="532"/>
      <c r="AQ29" s="269"/>
      <c r="AR29" s="272"/>
      <c r="AS29" s="579" t="s">
        <v>193</v>
      </c>
      <c r="AT29" s="575" t="s">
        <v>431</v>
      </c>
      <c r="AU29" s="575"/>
      <c r="AV29" s="576"/>
      <c r="AW29" s="413"/>
    </row>
    <row r="30" spans="2:49" ht="27" customHeight="1" thickBot="1" x14ac:dyDescent="0.2">
      <c r="B30" s="614" t="s">
        <v>225</v>
      </c>
      <c r="C30" s="615"/>
      <c r="D30" s="603">
        <v>0</v>
      </c>
      <c r="E30" s="603"/>
      <c r="F30" s="603"/>
      <c r="G30" s="195" t="s">
        <v>198</v>
      </c>
      <c r="H30" s="581">
        <f>+AL30</f>
        <v>0</v>
      </c>
      <c r="I30" s="582"/>
      <c r="J30" s="195" t="s">
        <v>198</v>
      </c>
      <c r="M30" s="555"/>
      <c r="P30" s="56"/>
      <c r="R30" s="585">
        <f>+ROUND(AA28,1)+ROUND(AA29,1)+ROUND(AA30,1)</f>
        <v>53.6</v>
      </c>
      <c r="S30" s="586"/>
      <c r="T30" s="586"/>
      <c r="U30" s="586"/>
      <c r="V30" s="44" t="s">
        <v>16</v>
      </c>
      <c r="Y30" s="587" t="s">
        <v>186</v>
      </c>
      <c r="Z30" s="588"/>
      <c r="AA30" s="543"/>
      <c r="AB30" s="544"/>
      <c r="AC30" s="544"/>
      <c r="AD30" s="544"/>
      <c r="AE30" s="544"/>
      <c r="AF30" s="44" t="s">
        <v>13</v>
      </c>
      <c r="AL30" s="535"/>
      <c r="AM30" s="536"/>
      <c r="AN30" s="536"/>
      <c r="AO30" s="536"/>
      <c r="AP30" s="52" t="s">
        <v>13</v>
      </c>
      <c r="AS30" s="580"/>
      <c r="AT30" s="577"/>
      <c r="AU30" s="577"/>
      <c r="AV30" s="578"/>
      <c r="AW30" s="413"/>
    </row>
    <row r="31" spans="2:49" ht="27" customHeight="1" thickTop="1" thickBot="1" x14ac:dyDescent="0.2">
      <c r="B31" s="614" t="s">
        <v>226</v>
      </c>
      <c r="C31" s="615"/>
      <c r="D31" s="603">
        <v>0</v>
      </c>
      <c r="E31" s="603"/>
      <c r="F31" s="603"/>
      <c r="G31" s="195" t="s">
        <v>198</v>
      </c>
      <c r="H31" s="581">
        <f>+AS24</f>
        <v>53.6</v>
      </c>
      <c r="I31" s="582"/>
      <c r="J31" s="195" t="s">
        <v>198</v>
      </c>
      <c r="M31" s="555"/>
      <c r="P31" s="56"/>
      <c r="Y31"/>
      <c r="Z31"/>
      <c r="AA31" s="67" t="s">
        <v>90</v>
      </c>
      <c r="AK31" s="128"/>
      <c r="AL31" s="530" t="str">
        <f>+IF(AL30=0,"",IF(AL27&lt;AL30,"エラー !：⑩の内数である⑪の量が⑩を超えています",""))</f>
        <v/>
      </c>
      <c r="AM31" s="530"/>
      <c r="AN31" s="530"/>
      <c r="AO31" s="530"/>
      <c r="AP31" s="530"/>
      <c r="AQ31" s="530"/>
      <c r="AR31" s="41"/>
      <c r="AS31" s="573"/>
      <c r="AT31" s="574"/>
      <c r="AU31" s="574"/>
      <c r="AV31" s="163" t="s">
        <v>13</v>
      </c>
      <c r="AW31" s="413"/>
    </row>
    <row r="32" spans="2:49" ht="27" customHeight="1" thickTop="1" thickBot="1" x14ac:dyDescent="0.2">
      <c r="B32" s="614" t="s">
        <v>428</v>
      </c>
      <c r="C32" s="615"/>
      <c r="D32" s="603">
        <v>0</v>
      </c>
      <c r="E32" s="603"/>
      <c r="F32" s="603"/>
      <c r="G32" s="195" t="s">
        <v>198</v>
      </c>
      <c r="H32" s="581">
        <f>+AS27</f>
        <v>0</v>
      </c>
      <c r="I32" s="582"/>
      <c r="J32" s="195" t="s">
        <v>198</v>
      </c>
      <c r="M32" s="555"/>
      <c r="P32" s="56"/>
      <c r="Q32" s="144"/>
      <c r="R32" s="51" t="s">
        <v>185</v>
      </c>
      <c r="S32" s="557" t="s">
        <v>37</v>
      </c>
      <c r="T32" s="571"/>
      <c r="U32" s="571"/>
      <c r="V32" s="572"/>
      <c r="W32" s="53"/>
      <c r="X32" s="53"/>
      <c r="Y32"/>
      <c r="Z32"/>
      <c r="AA32" s="621" t="s">
        <v>330</v>
      </c>
      <c r="AB32" s="622"/>
      <c r="AC32" s="622"/>
      <c r="AD32" s="622"/>
      <c r="AE32" s="622"/>
      <c r="AF32" s="622" t="s">
        <v>194</v>
      </c>
      <c r="AG32" s="622"/>
      <c r="AH32" s="622"/>
      <c r="AI32" s="622"/>
      <c r="AJ32" s="622"/>
      <c r="AK32" s="622"/>
      <c r="AL32" s="622" t="s">
        <v>195</v>
      </c>
      <c r="AM32" s="622"/>
      <c r="AN32" s="622"/>
      <c r="AO32" s="627"/>
      <c r="AP32" s="189"/>
      <c r="AS32" s="411" t="str">
        <f>+IF(AS31=0,"",IF(AL27&lt;(AS24+AS27+AS31),"エラー !：⑩の内数である（⑫+⑬＋⑭）の量が⑩を超えています",""))</f>
        <v/>
      </c>
      <c r="AT32" s="409"/>
      <c r="AU32" s="409"/>
      <c r="AV32" s="409"/>
      <c r="AW32" s="413"/>
    </row>
    <row r="33" spans="2:62" ht="27" customHeight="1" thickBot="1" x14ac:dyDescent="0.2">
      <c r="B33" s="618" t="s">
        <v>429</v>
      </c>
      <c r="C33" s="619"/>
      <c r="D33" s="569">
        <v>0</v>
      </c>
      <c r="E33" s="570"/>
      <c r="F33" s="570"/>
      <c r="G33" s="196" t="s">
        <v>198</v>
      </c>
      <c r="H33" s="583">
        <f>+AS31</f>
        <v>0</v>
      </c>
      <c r="I33" s="584"/>
      <c r="J33" s="196" t="s">
        <v>198</v>
      </c>
      <c r="M33" s="556"/>
      <c r="R33" s="543"/>
      <c r="S33" s="544"/>
      <c r="T33" s="544"/>
      <c r="U33" s="544"/>
      <c r="V33" s="44" t="s">
        <v>38</v>
      </c>
      <c r="W33" s="53"/>
      <c r="X33" s="53"/>
      <c r="Y33"/>
      <c r="Z33"/>
      <c r="AA33" s="623"/>
      <c r="AB33" s="624"/>
      <c r="AC33" s="624"/>
      <c r="AD33" s="624"/>
      <c r="AE33" s="624"/>
      <c r="AF33" s="624"/>
      <c r="AG33" s="624"/>
      <c r="AH33" s="624"/>
      <c r="AI33" s="624"/>
      <c r="AJ33" s="624"/>
      <c r="AK33" s="624"/>
      <c r="AL33" s="624"/>
      <c r="AM33" s="624"/>
      <c r="AN33" s="624"/>
      <c r="AO33" s="628"/>
      <c r="AP33" s="189"/>
      <c r="AW33" s="413"/>
    </row>
    <row r="34" spans="2:62" ht="24" customHeight="1" x14ac:dyDescent="0.15">
      <c r="C34" s="259" t="str">
        <f>+IF(D30=0,"",IF(D29&lt;D30,"エラー !：上の表は、⑩の内数である⑪の量が⑩を超えています",""))</f>
        <v/>
      </c>
      <c r="AA34" s="625"/>
      <c r="AB34" s="626"/>
      <c r="AC34" s="626"/>
      <c r="AD34" s="626"/>
      <c r="AE34" s="626"/>
      <c r="AF34" s="626"/>
      <c r="AG34" s="626"/>
      <c r="AH34" s="626"/>
      <c r="AI34" s="626"/>
      <c r="AJ34" s="626"/>
      <c r="AK34" s="626"/>
      <c r="AL34" s="626"/>
      <c r="AM34" s="626"/>
      <c r="AN34" s="626"/>
      <c r="AO34" s="629"/>
      <c r="AP34" s="189"/>
      <c r="AW34" s="413"/>
    </row>
    <row r="35" spans="2:62" ht="15" customHeight="1" x14ac:dyDescent="0.15">
      <c r="C35" s="260" t="str">
        <f>+IF(D31=0,"",IF(D29&lt;D31,"エラー !：上の表は、⑩の内数である⑫の量が⑩を超えています",""))</f>
        <v/>
      </c>
      <c r="AF35" s="64"/>
      <c r="AG35" s="64"/>
      <c r="AH35" s="64"/>
      <c r="AI35" s="64"/>
      <c r="AJ35" s="64"/>
      <c r="AK35" s="64"/>
      <c r="AL35" s="53"/>
      <c r="AM35" s="53"/>
      <c r="AN35" s="53"/>
      <c r="AO35" s="53"/>
      <c r="AP35" s="53"/>
      <c r="AQ35" s="53"/>
      <c r="AR35" s="53"/>
    </row>
    <row r="36" spans="2:62" ht="15" customHeight="1" x14ac:dyDescent="0.15">
      <c r="C36" s="260" t="str">
        <f>+IF(D32=0,"",IF(D29&lt;D32,"エラー !：上の表は、⑩の内数である⑬の量が⑩を超えています",""))</f>
        <v/>
      </c>
      <c r="AF36" s="64"/>
      <c r="AG36" s="64"/>
      <c r="AH36" s="64"/>
      <c r="AI36" s="64"/>
      <c r="AJ36" s="64"/>
      <c r="AK36" s="64"/>
      <c r="AL36" s="64"/>
      <c r="AM36" s="152"/>
      <c r="AN36" s="152"/>
      <c r="AO36" s="128"/>
      <c r="AP36" s="53"/>
      <c r="AQ36" s="53"/>
      <c r="AR36" s="53"/>
      <c r="AS36" s="53"/>
      <c r="AT36" s="53"/>
      <c r="AU36" s="53"/>
      <c r="AV36" s="53"/>
      <c r="AW36" s="68"/>
      <c r="AY36" s="53"/>
      <c r="AZ36" s="53"/>
      <c r="BA36" s="53"/>
      <c r="BB36" s="53"/>
      <c r="BC36" s="53"/>
      <c r="BD36" s="53"/>
    </row>
    <row r="37" spans="2:62" ht="15" customHeight="1" x14ac:dyDescent="0.15">
      <c r="C37" s="260" t="str">
        <f>+IF(D33=0,"",IF(D29&lt;D33,"エラー !：上の表は、⑩の内数である⑭の量が⑩を超えています",""))</f>
        <v/>
      </c>
      <c r="J37" s="68"/>
      <c r="K37" s="68"/>
      <c r="R37" s="68"/>
      <c r="S37" s="68"/>
      <c r="T37" s="68"/>
      <c r="AF37" s="53"/>
      <c r="AG37" s="53"/>
      <c r="AH37" s="53"/>
      <c r="AI37" s="53"/>
      <c r="AJ37" s="53"/>
      <c r="AK37" s="53"/>
      <c r="AL37" s="64"/>
      <c r="AM37" s="128"/>
      <c r="AN37" s="128"/>
      <c r="AO37" s="128"/>
      <c r="AP37" s="53"/>
      <c r="AQ37" s="53"/>
      <c r="AR37" s="53"/>
      <c r="AS37" s="53"/>
      <c r="AT37" s="53"/>
      <c r="AU37" s="64"/>
      <c r="AV37" s="64"/>
      <c r="AW37" s="68"/>
      <c r="AY37" s="53"/>
      <c r="AZ37" s="53"/>
      <c r="BA37" s="53"/>
      <c r="BB37" s="53"/>
      <c r="BC37" s="53"/>
      <c r="BD37" s="53"/>
    </row>
    <row r="38" spans="2:62" ht="13.5" x14ac:dyDescent="0.15">
      <c r="H38" s="279"/>
      <c r="J38" s="68"/>
      <c r="K38" s="68"/>
      <c r="R38" s="68"/>
      <c r="S38" s="68"/>
      <c r="T38" s="68"/>
      <c r="AF38" s="53"/>
      <c r="AG38" s="53"/>
      <c r="AH38" s="53"/>
      <c r="AI38" s="53"/>
      <c r="AJ38" s="53"/>
      <c r="AK38" s="53"/>
      <c r="AL38" s="64"/>
      <c r="AM38" s="128"/>
      <c r="AN38" s="128"/>
      <c r="AO38" s="128"/>
      <c r="AP38" s="53"/>
      <c r="AQ38" s="53"/>
      <c r="AR38" s="53"/>
      <c r="AS38" s="128"/>
      <c r="AT38" s="152"/>
      <c r="AU38" s="64"/>
      <c r="AV38" s="64"/>
      <c r="AW38" s="68"/>
      <c r="AY38" s="53"/>
      <c r="AZ38" s="53"/>
      <c r="BA38" s="53"/>
      <c r="BB38" s="53"/>
      <c r="BC38" s="53"/>
      <c r="BD38" s="53"/>
    </row>
    <row r="39" spans="2:62" ht="13.5" x14ac:dyDescent="0.15">
      <c r="H39" s="279"/>
      <c r="J39" s="68"/>
      <c r="K39" s="68"/>
      <c r="R39" s="68"/>
      <c r="S39" s="68"/>
      <c r="T39" s="68"/>
      <c r="AF39" s="53"/>
      <c r="AG39" s="53"/>
      <c r="AH39" s="53"/>
      <c r="AI39" s="53"/>
      <c r="AJ39" s="53"/>
      <c r="AK39" s="53"/>
      <c r="AL39" s="64"/>
      <c r="AM39" s="128"/>
      <c r="AN39" s="128"/>
      <c r="AO39" s="128"/>
      <c r="AP39" s="53"/>
      <c r="AQ39" s="53"/>
      <c r="AR39" s="53"/>
      <c r="AS39" s="128"/>
      <c r="AT39" s="64"/>
      <c r="AU39" s="64"/>
      <c r="AV39" s="64"/>
      <c r="AW39" s="68"/>
      <c r="AY39" s="53"/>
      <c r="AZ39" s="53"/>
      <c r="BA39" s="53"/>
      <c r="BB39" s="53"/>
      <c r="BC39" s="53"/>
      <c r="BD39" s="53"/>
    </row>
    <row r="40" spans="2:62" ht="13.5" x14ac:dyDescent="0.15">
      <c r="H40" s="279"/>
      <c r="J40" s="68"/>
      <c r="K40" s="68"/>
      <c r="R40" s="68"/>
      <c r="S40" s="68"/>
      <c r="T40" s="68"/>
      <c r="AF40" s="53"/>
      <c r="AG40" s="53"/>
      <c r="AH40" s="53"/>
      <c r="AI40" s="53"/>
      <c r="AJ40" s="53"/>
      <c r="AK40" s="53"/>
      <c r="AL40" s="64"/>
      <c r="AM40" s="128"/>
      <c r="AN40" s="128"/>
      <c r="AO40" s="128"/>
      <c r="AP40" s="53"/>
      <c r="AQ40" s="53"/>
      <c r="AR40" s="53"/>
      <c r="AS40" s="128"/>
      <c r="AT40" s="64"/>
      <c r="AU40" s="64"/>
      <c r="AV40" s="64"/>
      <c r="AW40" s="68"/>
      <c r="AY40" s="53"/>
      <c r="AZ40" s="53"/>
      <c r="BA40" s="53"/>
      <c r="BB40" s="53"/>
      <c r="BC40" s="53"/>
      <c r="BD40" s="53"/>
    </row>
    <row r="41" spans="2:62" ht="13.5" x14ac:dyDescent="0.15">
      <c r="H41" s="279"/>
      <c r="J41" s="68"/>
      <c r="K41" s="68"/>
      <c r="R41" s="68"/>
      <c r="S41" s="68"/>
      <c r="T41" s="68"/>
      <c r="AF41" s="53"/>
      <c r="AG41" s="53"/>
      <c r="AH41" s="53"/>
      <c r="AI41" s="53"/>
      <c r="AJ41" s="53"/>
      <c r="AK41" s="53"/>
      <c r="AL41" s="53"/>
      <c r="AM41" s="53"/>
      <c r="AN41" s="53"/>
      <c r="AO41" s="53"/>
      <c r="AP41" s="53"/>
      <c r="AQ41" s="53"/>
      <c r="AR41" s="53"/>
      <c r="AS41" s="128"/>
      <c r="AT41" s="64"/>
      <c r="AU41" s="64"/>
      <c r="AV41" s="64"/>
      <c r="AW41" s="68"/>
      <c r="AY41" s="53"/>
      <c r="AZ41" s="53"/>
      <c r="BA41" s="53"/>
      <c r="BB41" s="53"/>
      <c r="BC41" s="53"/>
      <c r="BD41" s="53"/>
    </row>
    <row r="42" spans="2:62" ht="13.5" x14ac:dyDescent="0.15">
      <c r="H42" s="279"/>
      <c r="I42" s="68"/>
      <c r="J42" s="68"/>
      <c r="K42" s="68"/>
      <c r="R42" s="68"/>
      <c r="S42" s="68"/>
      <c r="T42" s="68"/>
      <c r="AQ42" s="53"/>
      <c r="AR42" s="53"/>
      <c r="AS42" s="128"/>
      <c r="AT42" s="64"/>
      <c r="AY42" s="53"/>
      <c r="AZ42" s="53"/>
      <c r="BA42" s="53"/>
      <c r="BB42" s="53"/>
      <c r="BC42" s="53"/>
      <c r="BD42" s="53"/>
    </row>
    <row r="43" spans="2:62" x14ac:dyDescent="0.15">
      <c r="H43" s="279"/>
      <c r="I43" s="68"/>
      <c r="J43" s="68"/>
      <c r="K43" s="68"/>
      <c r="R43" s="68"/>
      <c r="S43" s="68"/>
      <c r="T43" s="68"/>
      <c r="AW43" s="68"/>
      <c r="AY43" s="53"/>
      <c r="AZ43" s="53"/>
      <c r="BA43" s="53"/>
      <c r="BB43" s="53"/>
      <c r="BC43" s="53"/>
      <c r="BD43" s="53"/>
    </row>
    <row r="44" spans="2:62" x14ac:dyDescent="0.15">
      <c r="H44" s="279"/>
      <c r="I44" s="68"/>
      <c r="J44" s="68"/>
      <c r="K44" s="68"/>
      <c r="R44" s="68"/>
      <c r="S44" s="68"/>
      <c r="T44" s="68"/>
      <c r="AW44" s="68"/>
    </row>
    <row r="45" spans="2:62" x14ac:dyDescent="0.15">
      <c r="H45" s="279"/>
      <c r="I45" s="68"/>
      <c r="J45" s="68"/>
      <c r="K45" s="68"/>
      <c r="R45" s="68"/>
      <c r="S45" s="68"/>
      <c r="T45" s="68"/>
    </row>
    <row r="46" spans="2:62" x14ac:dyDescent="0.15">
      <c r="H46" s="279"/>
      <c r="I46" s="68"/>
      <c r="J46" s="68"/>
      <c r="K46" s="68"/>
      <c r="R46" s="68"/>
      <c r="S46" s="68"/>
      <c r="T46" s="68"/>
    </row>
    <row r="47" spans="2:62" ht="13.5" x14ac:dyDescent="0.15">
      <c r="H47" s="279"/>
      <c r="I47" s="68"/>
      <c r="J47" s="68"/>
      <c r="K47" s="68"/>
      <c r="R47" s="68"/>
      <c r="S47" s="68"/>
      <c r="T47" s="68"/>
      <c r="BH47" s="69"/>
      <c r="BI47" s="69"/>
      <c r="BJ47" s="67"/>
    </row>
    <row r="48" spans="2:62" x14ac:dyDescent="0.15">
      <c r="I48" s="68"/>
      <c r="J48" s="68"/>
      <c r="K48" s="68"/>
      <c r="R48" s="68"/>
      <c r="S48" s="68"/>
      <c r="T48" s="68"/>
      <c r="BH48" s="67"/>
    </row>
    <row r="49" spans="7:62" x14ac:dyDescent="0.15">
      <c r="G49" s="68"/>
      <c r="H49" s="68"/>
      <c r="I49" s="68"/>
      <c r="J49" s="68"/>
      <c r="K49" s="68"/>
      <c r="R49" s="68"/>
      <c r="S49" s="68"/>
      <c r="T49" s="68"/>
      <c r="BE49" s="67"/>
      <c r="BF49" s="67"/>
      <c r="BG49" s="67"/>
      <c r="BH49" s="67"/>
    </row>
    <row r="50" spans="7:62" x14ac:dyDescent="0.15">
      <c r="G50" s="68"/>
      <c r="H50" s="68"/>
      <c r="I50" s="68"/>
      <c r="J50" s="68"/>
      <c r="K50" s="68"/>
      <c r="R50" s="68"/>
      <c r="S50" s="68"/>
      <c r="T50" s="68"/>
      <c r="BE50" s="67"/>
      <c r="BF50" s="67"/>
      <c r="BG50" s="67"/>
      <c r="BH50" s="67"/>
    </row>
    <row r="51" spans="7:62" x14ac:dyDescent="0.15">
      <c r="G51" s="68"/>
      <c r="H51" s="68"/>
      <c r="I51" s="68"/>
      <c r="J51" s="68"/>
      <c r="K51" s="68"/>
      <c r="R51" s="68"/>
      <c r="S51" s="68"/>
      <c r="T51" s="68"/>
      <c r="BE51" s="67"/>
      <c r="BF51" s="67"/>
      <c r="BG51" s="67"/>
      <c r="BH51" s="67"/>
    </row>
    <row r="52" spans="7:62" x14ac:dyDescent="0.15">
      <c r="G52" s="68"/>
      <c r="H52" s="68"/>
      <c r="I52" s="68"/>
      <c r="J52" s="68"/>
      <c r="K52" s="68"/>
      <c r="R52" s="68"/>
      <c r="S52" s="68"/>
      <c r="T52" s="68"/>
      <c r="BE52" s="67"/>
      <c r="BF52" s="67"/>
      <c r="BG52" s="67"/>
      <c r="BH52" s="67"/>
    </row>
    <row r="53" spans="7:62" x14ac:dyDescent="0.15">
      <c r="G53" s="68"/>
      <c r="H53" s="68"/>
      <c r="I53" s="68"/>
      <c r="J53" s="68"/>
      <c r="K53" s="68"/>
      <c r="R53" s="68"/>
      <c r="S53" s="68"/>
      <c r="T53" s="68"/>
      <c r="BE53" s="67"/>
      <c r="BG53" s="67"/>
      <c r="BH53" s="67"/>
      <c r="BI53" s="67"/>
      <c r="BJ53" s="67"/>
    </row>
    <row r="54" spans="7:62" x14ac:dyDescent="0.15">
      <c r="G54" s="68"/>
      <c r="H54" s="68"/>
      <c r="I54" s="68"/>
      <c r="J54" s="68"/>
      <c r="K54" s="68"/>
      <c r="R54" s="68"/>
      <c r="S54" s="68"/>
      <c r="T54" s="68"/>
      <c r="BD54" s="67"/>
      <c r="BE54" s="70"/>
      <c r="BG54" s="67"/>
      <c r="BH54" s="67"/>
      <c r="BI54" s="67"/>
      <c r="BJ54" s="67"/>
    </row>
    <row r="55" spans="7:62" x14ac:dyDescent="0.15">
      <c r="G55" s="68"/>
      <c r="H55" s="68"/>
      <c r="I55" s="68"/>
      <c r="J55" s="68"/>
      <c r="K55" s="68"/>
      <c r="R55" s="68"/>
      <c r="S55" s="68"/>
      <c r="T55" s="68"/>
      <c r="BD55" s="67"/>
      <c r="BE55" s="70"/>
      <c r="BG55" s="67"/>
      <c r="BH55" s="67"/>
      <c r="BI55" s="67"/>
      <c r="BJ55" s="67"/>
    </row>
    <row r="56" spans="7:62" x14ac:dyDescent="0.15">
      <c r="G56" s="68"/>
      <c r="H56" s="68"/>
      <c r="I56" s="68"/>
      <c r="J56" s="68"/>
      <c r="K56" s="68"/>
      <c r="R56" s="68"/>
      <c r="S56" s="68"/>
      <c r="T56" s="68"/>
      <c r="BD56" s="67"/>
      <c r="BE56" s="70"/>
      <c r="BG56" s="67"/>
      <c r="BH56" s="67"/>
      <c r="BI56" s="67"/>
      <c r="BJ56" s="67"/>
    </row>
    <row r="57" spans="7:62" x14ac:dyDescent="0.15">
      <c r="G57" s="68"/>
      <c r="H57" s="68"/>
      <c r="I57" s="68"/>
      <c r="BD57" s="67"/>
      <c r="BE57" s="70"/>
      <c r="BG57" s="67"/>
      <c r="BH57" s="67"/>
      <c r="BI57" s="67"/>
      <c r="BJ57" s="67"/>
    </row>
    <row r="58" spans="7:62" ht="12.75" x14ac:dyDescent="0.15">
      <c r="G58" s="68"/>
      <c r="H58" s="68"/>
      <c r="I58" s="68"/>
      <c r="L58" s="68"/>
      <c r="M58" s="71"/>
      <c r="N58" s="68"/>
      <c r="O58" s="68"/>
      <c r="BD58" s="67"/>
      <c r="BE58" s="70"/>
      <c r="BG58" s="67"/>
      <c r="BH58" s="67"/>
      <c r="BI58" s="67"/>
      <c r="BJ58" s="67"/>
    </row>
    <row r="59" spans="7:62" x14ac:dyDescent="0.15">
      <c r="G59" s="68"/>
      <c r="H59" s="68"/>
      <c r="I59" s="68"/>
      <c r="BD59" s="67"/>
      <c r="BE59" s="70"/>
      <c r="BG59" s="67"/>
      <c r="BH59" s="67"/>
      <c r="BI59" s="67"/>
      <c r="BJ59" s="67"/>
    </row>
    <row r="60" spans="7:62" x14ac:dyDescent="0.15">
      <c r="G60" s="68"/>
      <c r="H60" s="68"/>
      <c r="I60" s="68"/>
      <c r="BD60" s="67"/>
      <c r="BE60" s="70"/>
      <c r="BG60" s="67"/>
      <c r="BH60" s="67"/>
      <c r="BI60" s="67"/>
      <c r="BJ60" s="67"/>
    </row>
    <row r="61" spans="7:62" x14ac:dyDescent="0.15">
      <c r="G61" s="68"/>
      <c r="H61" s="68"/>
      <c r="I61" s="68"/>
      <c r="BD61" s="67"/>
      <c r="BE61" s="70"/>
      <c r="BG61" s="67"/>
      <c r="BH61" s="67"/>
      <c r="BI61" s="67"/>
      <c r="BJ61" s="67"/>
    </row>
    <row r="62" spans="7:62" x14ac:dyDescent="0.15">
      <c r="BD62" s="67"/>
      <c r="BE62" s="70"/>
      <c r="BG62" s="67"/>
      <c r="BH62" s="67"/>
      <c r="BI62" s="67"/>
      <c r="BJ62" s="67"/>
    </row>
    <row r="63" spans="7:62" x14ac:dyDescent="0.15">
      <c r="BD63" s="67"/>
      <c r="BE63" s="70"/>
      <c r="BG63" s="67"/>
      <c r="BH63" s="67"/>
      <c r="BI63" s="67"/>
      <c r="BJ63" s="67"/>
    </row>
    <row r="64" spans="7:62" x14ac:dyDescent="0.15">
      <c r="BD64" s="67"/>
      <c r="BE64" s="70"/>
      <c r="BG64" s="67"/>
      <c r="BH64" s="67"/>
      <c r="BI64" s="67"/>
      <c r="BJ64" s="67"/>
    </row>
    <row r="65" spans="12:62" x14ac:dyDescent="0.15">
      <c r="BD65" s="67"/>
      <c r="BE65" s="70"/>
      <c r="BG65" s="67"/>
      <c r="BH65" s="67"/>
      <c r="BI65" s="67"/>
      <c r="BJ65" s="67"/>
    </row>
    <row r="66" spans="12:62" x14ac:dyDescent="0.15">
      <c r="BD66" s="67"/>
      <c r="BE66" s="70"/>
      <c r="BG66" s="67"/>
      <c r="BH66" s="67"/>
      <c r="BI66" s="67"/>
      <c r="BJ66" s="67"/>
    </row>
    <row r="67" spans="12:62" x14ac:dyDescent="0.15">
      <c r="BD67" s="67"/>
      <c r="BE67" s="70"/>
      <c r="BG67" s="67"/>
      <c r="BH67" s="67"/>
      <c r="BI67" s="67"/>
      <c r="BJ67" s="67"/>
    </row>
    <row r="69" spans="12:62" ht="12.75" x14ac:dyDescent="0.15">
      <c r="L69" s="68"/>
      <c r="M69" s="71"/>
      <c r="N69" s="68"/>
      <c r="O69" s="68"/>
    </row>
    <row r="70" spans="12:62" ht="12.75" x14ac:dyDescent="0.15">
      <c r="L70" s="68"/>
      <c r="M70" s="71"/>
      <c r="N70" s="68"/>
      <c r="O70" s="68"/>
    </row>
    <row r="71" spans="12:62" ht="12.75" x14ac:dyDescent="0.15">
      <c r="L71" s="68"/>
      <c r="M71" s="71"/>
      <c r="N71" s="68"/>
      <c r="O71" s="68"/>
    </row>
    <row r="72" spans="12:62" ht="12.75" x14ac:dyDescent="0.15">
      <c r="L72" s="68"/>
      <c r="M72" s="71"/>
      <c r="N72" s="68"/>
      <c r="O72" s="68"/>
    </row>
    <row r="73" spans="12:62" ht="12.75" x14ac:dyDescent="0.15">
      <c r="L73" s="68"/>
      <c r="M73" s="71"/>
      <c r="N73" s="68"/>
      <c r="O73" s="68"/>
    </row>
    <row r="74" spans="12:62" ht="12.75" x14ac:dyDescent="0.15">
      <c r="L74" s="68"/>
      <c r="M74" s="71"/>
      <c r="N74" s="68"/>
      <c r="O74" s="68"/>
    </row>
    <row r="75" spans="12:62" ht="12.75" x14ac:dyDescent="0.15">
      <c r="L75" s="68"/>
      <c r="M75" s="71"/>
      <c r="N75" s="68"/>
      <c r="O75" s="68"/>
    </row>
    <row r="76" spans="12:62" ht="12.75" x14ac:dyDescent="0.15">
      <c r="L76" s="68"/>
      <c r="M76" s="71"/>
      <c r="N76" s="68"/>
      <c r="O76" s="68"/>
    </row>
  </sheetData>
  <sheetProtection algorithmName="SHA-512" hashValue="5IUJZiDa3qgd2z9s1924JAr7U52e+2hZMjeTLsXeE3Oq8/9cO2Vc709VXGbG1hRjEjvVHNfIfZOrIK+5vECi3g==" saltValue="WIDNVX3F1+hB0Obgb4K3SQ==" spinCount="100000" sheet="1" objects="1" scenarios="1"/>
  <mergeCells count="113">
    <mergeCell ref="AW19:AW20"/>
    <mergeCell ref="B2:H3"/>
    <mergeCell ref="AF5:AU5"/>
    <mergeCell ref="B21:J22"/>
    <mergeCell ref="H23:J23"/>
    <mergeCell ref="F12:H12"/>
    <mergeCell ref="F15:H15"/>
    <mergeCell ref="M11:M24"/>
    <mergeCell ref="D24:F24"/>
    <mergeCell ref="B7:C7"/>
    <mergeCell ref="C8:K8"/>
    <mergeCell ref="D7:I7"/>
    <mergeCell ref="G14:I14"/>
    <mergeCell ref="F9:I9"/>
    <mergeCell ref="G11:I11"/>
    <mergeCell ref="D23:G23"/>
    <mergeCell ref="P15:S15"/>
    <mergeCell ref="P16:AB16"/>
    <mergeCell ref="Z20:AB20"/>
    <mergeCell ref="P18:S18"/>
    <mergeCell ref="AE17:AE21"/>
    <mergeCell ref="Z17:AB17"/>
    <mergeCell ref="Y18:AA18"/>
    <mergeCell ref="AH18:AK18"/>
    <mergeCell ref="AI17:AL17"/>
    <mergeCell ref="D27:F27"/>
    <mergeCell ref="D28:F28"/>
    <mergeCell ref="D31:F31"/>
    <mergeCell ref="H32:I32"/>
    <mergeCell ref="H24:I24"/>
    <mergeCell ref="H25:I25"/>
    <mergeCell ref="H26:I26"/>
    <mergeCell ref="H27:I27"/>
    <mergeCell ref="H30:I30"/>
    <mergeCell ref="H31:I31"/>
    <mergeCell ref="D32:F32"/>
    <mergeCell ref="H28:I28"/>
    <mergeCell ref="H29:I29"/>
    <mergeCell ref="AF32:AK34"/>
    <mergeCell ref="Q23:T23"/>
    <mergeCell ref="P27:S27"/>
    <mergeCell ref="AL30:AO30"/>
    <mergeCell ref="AA32:AE34"/>
    <mergeCell ref="AL32:AO34"/>
    <mergeCell ref="R30:U30"/>
    <mergeCell ref="R33:U33"/>
    <mergeCell ref="S32:V32"/>
    <mergeCell ref="Y30:Z30"/>
    <mergeCell ref="Y21:AA21"/>
    <mergeCell ref="D29:F29"/>
    <mergeCell ref="H33:I33"/>
    <mergeCell ref="D30:F30"/>
    <mergeCell ref="M26:M33"/>
    <mergeCell ref="B31:C31"/>
    <mergeCell ref="B32:C32"/>
    <mergeCell ref="D33:F33"/>
    <mergeCell ref="P24:S24"/>
    <mergeCell ref="U17:X17"/>
    <mergeCell ref="B33:C33"/>
    <mergeCell ref="B23:C23"/>
    <mergeCell ref="B24:C24"/>
    <mergeCell ref="B26:C26"/>
    <mergeCell ref="B27:C27"/>
    <mergeCell ref="B29:C29"/>
    <mergeCell ref="B25:C25"/>
    <mergeCell ref="B30:C30"/>
    <mergeCell ref="AT23:AV23"/>
    <mergeCell ref="U23:X23"/>
    <mergeCell ref="AA29:AE29"/>
    <mergeCell ref="AM29:AP29"/>
    <mergeCell ref="Y29:Z29"/>
    <mergeCell ref="Y28:Z28"/>
    <mergeCell ref="S29:V29"/>
    <mergeCell ref="AL27:AO27"/>
    <mergeCell ref="B28:C28"/>
    <mergeCell ref="D25:F25"/>
    <mergeCell ref="D26:F26"/>
    <mergeCell ref="Q26:T26"/>
    <mergeCell ref="AM26:AP26"/>
    <mergeCell ref="AA28:AE28"/>
    <mergeCell ref="AS4:AT4"/>
    <mergeCell ref="Q11:T11"/>
    <mergeCell ref="Z5:AD5"/>
    <mergeCell ref="AB3:AD3"/>
    <mergeCell ref="AI8:AN8"/>
    <mergeCell ref="AP3:AR4"/>
    <mergeCell ref="AS3:AT3"/>
    <mergeCell ref="AI11:AN11"/>
    <mergeCell ref="S7:V7"/>
    <mergeCell ref="AS31:AU31"/>
    <mergeCell ref="AT29:AV30"/>
    <mergeCell ref="AS29:AS30"/>
    <mergeCell ref="AL31:AQ31"/>
    <mergeCell ref="AS27:AU27"/>
    <mergeCell ref="AO17:AP17"/>
    <mergeCell ref="Q14:T14"/>
    <mergeCell ref="P22:V22"/>
    <mergeCell ref="Q20:T20"/>
    <mergeCell ref="P21:S21"/>
    <mergeCell ref="Q17:T17"/>
    <mergeCell ref="AI14:AN14"/>
    <mergeCell ref="AE9:AE14"/>
    <mergeCell ref="AH9:AM9"/>
    <mergeCell ref="P12:S12"/>
    <mergeCell ref="AH15:AM15"/>
    <mergeCell ref="AA30:AE30"/>
    <mergeCell ref="AS17:AT17"/>
    <mergeCell ref="AO20:AP20"/>
    <mergeCell ref="AT26:AV26"/>
    <mergeCell ref="AH12:AM12"/>
    <mergeCell ref="AS16:AT16"/>
    <mergeCell ref="AS18:AT18"/>
    <mergeCell ref="AS24:AU24"/>
  </mergeCells>
  <phoneticPr fontId="3"/>
  <dataValidations count="3">
    <dataValidation type="custom" allowBlank="1" showInputMessage="1" showErrorMessage="1" error="入力は少数第1位までにして下さい。" sqref="W7:X7 AU13:AU14">
      <formula1>W7=ROUND(W7,1)</formula1>
    </dataValidation>
    <dataValidation type="custom" allowBlank="1" showInputMessage="1" showErrorMessage="1" sqref="H24:H33">
      <formula1>H24=ROUND(H24,1)</formula1>
    </dataValidation>
    <dataValidation type="custom" allowBlank="1" showInputMessage="1" showErrorMessage="1" error="入力は少数第1位までにしてください。" sqref="AS31:AU31 F15:H15 P12:S12 P15:S15 P18:S18 P21:S21 P24:S24 AH9:AM9 AH12:AM12 AH15:AM15 AU16:AU18 AO21 AA28:AE30 R33:U33 AL30:AO30 AS27:AU27 D24:F33">
      <formula1>D9=ROUND(D9,1)</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3">
    <pageSetUpPr fitToPage="1"/>
  </sheetPr>
  <dimension ref="B1:BJ76"/>
  <sheetViews>
    <sheetView showGridLines="0" topLeftCell="A7" zoomScaleNormal="100" workbookViewId="0">
      <selection activeCell="AA29" sqref="AA29:AE29"/>
    </sheetView>
  </sheetViews>
  <sheetFormatPr defaultColWidth="9" defaultRowHeight="12" x14ac:dyDescent="0.15"/>
  <cols>
    <col min="1" max="2" width="2.875" style="40" customWidth="1"/>
    <col min="3" max="3" width="18.375" style="40" customWidth="1"/>
    <col min="4" max="5" width="4.375" style="40" customWidth="1"/>
    <col min="6" max="6" width="3.75" style="40" customWidth="1"/>
    <col min="7" max="7" width="2.375" style="40" customWidth="1"/>
    <col min="8" max="8" width="10.375" style="40" customWidth="1"/>
    <col min="9" max="9" width="2.375" style="40" customWidth="1"/>
    <col min="10" max="11" width="2.5" style="40" customWidth="1"/>
    <col min="12" max="12" width="2.75" style="40" customWidth="1"/>
    <col min="13" max="13" width="2.875" style="40" customWidth="1"/>
    <col min="14" max="15" width="2.75" style="40" customWidth="1"/>
    <col min="16" max="16" width="3" style="40" customWidth="1"/>
    <col min="17" max="19" width="4.75" style="40" customWidth="1"/>
    <col min="20" max="22" width="2.875" style="40" customWidth="1"/>
    <col min="23" max="24" width="2.5" style="40" customWidth="1"/>
    <col min="25" max="25" width="2.875" style="40" customWidth="1"/>
    <col min="26" max="26" width="7.75" style="40" customWidth="1"/>
    <col min="27" max="27" width="4.75" style="40" customWidth="1"/>
    <col min="28" max="28" width="2" style="40" customWidth="1"/>
    <col min="29" max="30" width="2.375" style="40" customWidth="1"/>
    <col min="31" max="31" width="3.125" style="40" customWidth="1"/>
    <col min="32" max="33" width="2.375" style="40" customWidth="1"/>
    <col min="34" max="34" width="2.875" style="40" customWidth="1"/>
    <col min="35" max="35" width="7.75" style="40" customWidth="1"/>
    <col min="36" max="37" width="4.375" style="40" customWidth="1"/>
    <col min="38" max="38" width="3.375" style="40" customWidth="1"/>
    <col min="39" max="39" width="2.75" style="40" customWidth="1"/>
    <col min="40" max="40" width="2.875" style="40" customWidth="1"/>
    <col min="41" max="41" width="10.75" style="40" customWidth="1"/>
    <col min="42" max="42" width="2.875" style="40" customWidth="1"/>
    <col min="43" max="44" width="2.5" style="40" customWidth="1"/>
    <col min="45" max="45" width="2.75" style="40" customWidth="1"/>
    <col min="46" max="46" width="7.75" style="40" customWidth="1"/>
    <col min="47" max="47" width="11.75" style="40" customWidth="1"/>
    <col min="48" max="48" width="1.875" style="40" customWidth="1"/>
    <col min="49" max="49" width="5.375" style="40" customWidth="1"/>
    <col min="50" max="58" width="9" style="40"/>
    <col min="59" max="59" width="16.25" style="40" customWidth="1"/>
    <col min="60" max="16384" width="9" style="40"/>
  </cols>
  <sheetData>
    <row r="1" spans="2:49" ht="27" customHeight="1" x14ac:dyDescent="0.15">
      <c r="F1" s="39"/>
      <c r="S1" s="85" t="s">
        <v>94</v>
      </c>
      <c r="T1" s="85" t="s">
        <v>283</v>
      </c>
    </row>
    <row r="2" spans="2:49" ht="12" customHeight="1" thickBot="1" x14ac:dyDescent="0.2">
      <c r="B2" s="620" t="s">
        <v>273</v>
      </c>
      <c r="C2" s="620"/>
      <c r="D2" s="620"/>
      <c r="E2" s="620"/>
      <c r="F2" s="620"/>
      <c r="G2" s="620"/>
      <c r="H2" s="620"/>
      <c r="I2" s="127"/>
      <c r="J2" s="127"/>
      <c r="K2" s="127"/>
      <c r="L2" s="127"/>
      <c r="M2" s="127"/>
      <c r="N2" s="127"/>
      <c r="O2" s="127"/>
      <c r="P2" s="127"/>
      <c r="Q2" s="127"/>
      <c r="R2" s="127"/>
      <c r="S2" s="127"/>
      <c r="T2" s="127"/>
      <c r="U2" s="127"/>
      <c r="V2" s="127"/>
      <c r="W2" s="127"/>
      <c r="X2" s="127"/>
      <c r="Y2" s="107"/>
      <c r="Z2" s="41"/>
      <c r="AA2" s="41"/>
      <c r="AB2" s="41"/>
      <c r="AC2" s="41"/>
      <c r="AD2" s="41"/>
      <c r="AE2" s="41"/>
      <c r="AF2" s="41"/>
      <c r="AG2" s="41"/>
      <c r="AH2" s="41"/>
      <c r="AI2" s="41"/>
      <c r="AJ2" s="41"/>
      <c r="AK2" s="41"/>
      <c r="AL2" s="41"/>
      <c r="AM2" s="41"/>
      <c r="AN2" s="41"/>
      <c r="AO2" s="41"/>
      <c r="AP2" s="41"/>
      <c r="AQ2" s="41"/>
      <c r="AR2" s="41"/>
      <c r="AS2" s="41"/>
      <c r="AT2" s="41"/>
      <c r="AU2" s="119"/>
      <c r="AV2" s="117"/>
      <c r="AW2" s="413"/>
    </row>
    <row r="3" spans="2:49" ht="13.15" customHeight="1" x14ac:dyDescent="0.15">
      <c r="B3" s="620"/>
      <c r="C3" s="620"/>
      <c r="D3" s="620"/>
      <c r="E3" s="620"/>
      <c r="F3" s="620"/>
      <c r="G3" s="620"/>
      <c r="H3" s="620"/>
      <c r="I3" s="127"/>
      <c r="J3" s="127"/>
      <c r="K3" s="127"/>
      <c r="L3" s="127"/>
      <c r="M3" s="127"/>
      <c r="N3" s="127"/>
      <c r="O3" s="127"/>
      <c r="P3" s="127"/>
      <c r="Q3" s="127"/>
      <c r="R3" s="127"/>
      <c r="S3" s="127"/>
      <c r="T3" s="127"/>
      <c r="U3" s="127"/>
      <c r="V3" s="127"/>
      <c r="W3" s="127"/>
      <c r="X3" s="127"/>
      <c r="Y3" s="107"/>
      <c r="Z3" s="42"/>
      <c r="AA3" s="42"/>
      <c r="AB3" s="589"/>
      <c r="AC3" s="589"/>
      <c r="AD3" s="589"/>
      <c r="AE3" s="90"/>
      <c r="AF3" s="108"/>
      <c r="AG3" s="108"/>
      <c r="AH3" s="108"/>
      <c r="AI3" s="108"/>
      <c r="AJ3" s="108"/>
      <c r="AK3" s="108"/>
      <c r="AL3" s="108"/>
      <c r="AM3" s="108"/>
      <c r="AN3" s="108"/>
      <c r="AO3" s="108"/>
      <c r="AP3" s="633" t="s">
        <v>328</v>
      </c>
      <c r="AQ3" s="592"/>
      <c r="AR3" s="593"/>
      <c r="AS3" s="597" t="s">
        <v>0</v>
      </c>
      <c r="AT3" s="598"/>
      <c r="AU3" s="118" t="s">
        <v>113</v>
      </c>
      <c r="AV3" s="108"/>
      <c r="AW3" s="413"/>
    </row>
    <row r="4" spans="2:49" ht="14.25" thickBot="1" x14ac:dyDescent="0.2">
      <c r="C4" s="107"/>
      <c r="F4" s="107"/>
      <c r="G4" s="107"/>
      <c r="H4" s="107"/>
      <c r="I4" s="107"/>
      <c r="J4" s="107"/>
      <c r="K4" s="107"/>
      <c r="L4" s="107"/>
      <c r="M4" s="107"/>
      <c r="N4" s="107"/>
      <c r="O4" s="107"/>
      <c r="P4" s="107"/>
      <c r="Q4" s="107"/>
      <c r="R4" s="107"/>
      <c r="S4" s="107"/>
      <c r="T4" s="107"/>
      <c r="U4" s="107"/>
      <c r="V4" s="107"/>
      <c r="W4" s="107"/>
      <c r="X4" s="107"/>
      <c r="Y4" s="107"/>
      <c r="Z4" s="42"/>
      <c r="AA4" s="42"/>
      <c r="AB4" s="109"/>
      <c r="AC4" s="109"/>
      <c r="AD4" s="109"/>
      <c r="AE4" s="90"/>
      <c r="AF4" s="108"/>
      <c r="AG4" s="108"/>
      <c r="AH4" s="108"/>
      <c r="AI4" s="108"/>
      <c r="AJ4" s="108"/>
      <c r="AK4" s="108"/>
      <c r="AL4" s="108"/>
      <c r="AM4" s="108"/>
      <c r="AN4" s="108"/>
      <c r="AO4" s="108"/>
      <c r="AP4" s="594"/>
      <c r="AQ4" s="595"/>
      <c r="AR4" s="596"/>
      <c r="AS4" s="599" t="str">
        <f>+表紙!N28</f>
        <v>○</v>
      </c>
      <c r="AT4" s="600"/>
      <c r="AU4" s="274" t="str">
        <f>+表紙!O28</f>
        <v>　</v>
      </c>
      <c r="AV4" s="108"/>
      <c r="AW4" s="413"/>
    </row>
    <row r="5" spans="2:49" ht="15" customHeight="1" x14ac:dyDescent="0.15">
      <c r="B5" s="154" t="s">
        <v>105</v>
      </c>
      <c r="C5" s="154"/>
      <c r="F5" s="154"/>
      <c r="G5" s="106"/>
      <c r="H5" s="106"/>
      <c r="I5" s="106"/>
      <c r="J5" s="106"/>
      <c r="K5" s="106"/>
      <c r="L5" s="106"/>
      <c r="M5" s="42"/>
      <c r="N5" s="42"/>
      <c r="O5" s="42"/>
      <c r="P5" s="42"/>
      <c r="Q5" s="42"/>
      <c r="R5" s="42"/>
      <c r="S5" s="42"/>
      <c r="T5" s="42"/>
      <c r="U5" s="42"/>
      <c r="V5" s="42"/>
      <c r="W5" s="42"/>
      <c r="X5" s="42"/>
      <c r="Y5" s="42"/>
      <c r="Z5" s="634" t="s">
        <v>101</v>
      </c>
      <c r="AA5" s="634"/>
      <c r="AB5" s="635"/>
      <c r="AC5" s="635"/>
      <c r="AD5" s="635"/>
      <c r="AE5" s="90" t="s">
        <v>106</v>
      </c>
      <c r="AF5" s="630" t="str">
        <f>+表紙!F47</f>
        <v>風越建設株式会社</v>
      </c>
      <c r="AG5" s="630"/>
      <c r="AH5" s="630"/>
      <c r="AI5" s="630"/>
      <c r="AJ5" s="630"/>
      <c r="AK5" s="630"/>
      <c r="AL5" s="630"/>
      <c r="AM5" s="630"/>
      <c r="AN5" s="630"/>
      <c r="AO5" s="630"/>
      <c r="AP5" s="630"/>
      <c r="AQ5" s="630"/>
      <c r="AR5" s="630"/>
      <c r="AS5" s="630"/>
      <c r="AT5" s="630"/>
      <c r="AU5" s="630"/>
      <c r="AV5" s="243"/>
      <c r="AW5" s="413"/>
    </row>
    <row r="6" spans="2:49" ht="24.75" customHeight="1" thickBot="1" x14ac:dyDescent="0.2">
      <c r="B6" s="302" t="s">
        <v>443</v>
      </c>
      <c r="C6" s="134"/>
      <c r="F6" s="134"/>
      <c r="G6" s="134"/>
      <c r="H6" s="134"/>
      <c r="I6" s="134"/>
      <c r="J6" s="134"/>
      <c r="K6" s="134"/>
      <c r="L6" s="134"/>
      <c r="M6" s="134"/>
      <c r="N6" s="134"/>
      <c r="O6" s="134"/>
      <c r="P6" s="134"/>
      <c r="Q6" s="134"/>
      <c r="R6" s="134"/>
      <c r="S6" s="134"/>
      <c r="T6" s="134"/>
      <c r="U6" s="134"/>
      <c r="V6" s="134"/>
      <c r="W6" s="134"/>
      <c r="X6" s="134"/>
      <c r="Y6" s="134"/>
      <c r="AC6" s="42"/>
      <c r="AD6" s="42"/>
      <c r="AE6" s="42"/>
      <c r="AF6" s="42"/>
      <c r="AG6" s="42"/>
      <c r="AH6" s="42"/>
      <c r="AI6" s="42"/>
      <c r="AJ6" s="42"/>
      <c r="AK6" s="42"/>
      <c r="AL6" s="42"/>
      <c r="AM6" s="42"/>
      <c r="AN6" s="42"/>
      <c r="AO6" s="42"/>
      <c r="AP6" s="42"/>
      <c r="AQ6" s="42"/>
      <c r="AR6" s="42"/>
      <c r="AS6" s="42"/>
      <c r="AT6" s="42"/>
      <c r="AU6" s="42"/>
      <c r="AV6" s="42"/>
      <c r="AW6" s="413"/>
    </row>
    <row r="7" spans="2:49" ht="28.15" customHeight="1" thickBot="1" x14ac:dyDescent="0.2">
      <c r="B7" s="537" t="s">
        <v>89</v>
      </c>
      <c r="C7" s="538"/>
      <c r="D7" s="611" t="s">
        <v>215</v>
      </c>
      <c r="E7" s="612"/>
      <c r="F7" s="612"/>
      <c r="G7" s="612"/>
      <c r="H7" s="612"/>
      <c r="I7" s="613"/>
      <c r="J7" s="143"/>
      <c r="K7" s="53"/>
      <c r="L7" s="156"/>
      <c r="M7" s="156"/>
      <c r="N7" s="156"/>
      <c r="O7" s="156"/>
      <c r="P7" s="156"/>
      <c r="Q7" s="156"/>
      <c r="R7" s="156"/>
      <c r="S7" s="533"/>
      <c r="T7" s="534"/>
      <c r="U7" s="534"/>
      <c r="V7" s="534"/>
      <c r="W7" s="278"/>
      <c r="X7" s="278"/>
      <c r="Y7" s="135"/>
      <c r="AB7"/>
      <c r="AC7"/>
      <c r="AD7"/>
      <c r="AE7"/>
      <c r="AF7" s="93"/>
      <c r="AG7" s="93"/>
      <c r="AH7" s="93"/>
      <c r="AI7" s="93"/>
      <c r="AJ7" s="93"/>
      <c r="AK7" s="93"/>
      <c r="AL7" s="93"/>
      <c r="AM7" s="93"/>
      <c r="AN7" s="93"/>
      <c r="AO7" s="53"/>
      <c r="AP7" s="53"/>
      <c r="AQ7" s="53"/>
      <c r="AR7" s="53"/>
      <c r="AS7"/>
      <c r="AT7"/>
      <c r="AU7"/>
      <c r="AV7"/>
      <c r="AW7" s="413"/>
    </row>
    <row r="8" spans="2:49" ht="28.15" customHeight="1" thickTop="1" thickBot="1" x14ac:dyDescent="0.2">
      <c r="B8" s="43" t="s">
        <v>103</v>
      </c>
      <c r="C8" s="548" t="s">
        <v>111</v>
      </c>
      <c r="D8" s="548"/>
      <c r="E8" s="548"/>
      <c r="F8" s="548"/>
      <c r="G8" s="548"/>
      <c r="H8" s="548"/>
      <c r="I8" s="548"/>
      <c r="J8" s="548"/>
      <c r="K8" s="548"/>
      <c r="L8" s="148"/>
      <c r="M8" s="148"/>
      <c r="N8" s="148"/>
      <c r="O8" s="148"/>
      <c r="P8" s="148"/>
      <c r="Q8" s="148"/>
      <c r="R8" s="148"/>
      <c r="S8" s="148"/>
      <c r="T8" s="148"/>
      <c r="U8" s="148"/>
      <c r="V8" s="148"/>
      <c r="W8" s="130"/>
      <c r="X8" s="130"/>
      <c r="Y8" s="130"/>
      <c r="Z8" s="93"/>
      <c r="AA8" s="93"/>
      <c r="AB8" s="93"/>
      <c r="AC8" s="93"/>
      <c r="AD8" s="93"/>
      <c r="AE8" s="93"/>
      <c r="AF8" s="53"/>
      <c r="AG8" s="49"/>
      <c r="AH8" s="45" t="s">
        <v>29</v>
      </c>
      <c r="AI8" s="531" t="s">
        <v>337</v>
      </c>
      <c r="AJ8" s="531"/>
      <c r="AK8" s="531"/>
      <c r="AL8" s="531"/>
      <c r="AM8" s="531"/>
      <c r="AN8" s="532"/>
      <c r="AO8" s="53"/>
      <c r="AP8" s="53"/>
      <c r="AQ8" s="53"/>
      <c r="AR8" s="53"/>
      <c r="AS8"/>
      <c r="AT8"/>
      <c r="AU8"/>
      <c r="AV8"/>
      <c r="AW8" s="413"/>
    </row>
    <row r="9" spans="2:49" ht="24.75" customHeight="1" thickTop="1" thickBot="1" x14ac:dyDescent="0.2">
      <c r="B9" s="188" t="s">
        <v>257</v>
      </c>
      <c r="F9" s="545" t="s">
        <v>196</v>
      </c>
      <c r="G9" s="546"/>
      <c r="H9" s="546"/>
      <c r="I9" s="547"/>
      <c r="J9" s="148"/>
      <c r="K9" s="148"/>
      <c r="L9" s="148"/>
      <c r="M9" s="148"/>
      <c r="N9" s="148"/>
      <c r="O9" s="148"/>
      <c r="P9" s="148"/>
      <c r="Q9" s="148"/>
      <c r="R9" s="148"/>
      <c r="S9" s="148"/>
      <c r="T9" s="148"/>
      <c r="U9" s="148"/>
      <c r="V9" s="148"/>
      <c r="W9" s="130"/>
      <c r="X9" s="130"/>
      <c r="Y9" s="130"/>
      <c r="Z9" s="93"/>
      <c r="AA9" s="93"/>
      <c r="AB9" s="93"/>
      <c r="AC9" s="93"/>
      <c r="AD9" s="93"/>
      <c r="AE9" s="564" t="s">
        <v>20</v>
      </c>
      <c r="AF9" s="56"/>
      <c r="AH9" s="535"/>
      <c r="AI9" s="536"/>
      <c r="AJ9" s="536"/>
      <c r="AK9" s="536"/>
      <c r="AL9" s="536"/>
      <c r="AM9" s="536"/>
      <c r="AN9" s="52" t="s">
        <v>13</v>
      </c>
      <c r="AO9" s="53"/>
      <c r="AP9" s="53"/>
      <c r="AQ9" s="53"/>
      <c r="AR9" s="53"/>
      <c r="AS9"/>
      <c r="AT9"/>
      <c r="AU9"/>
      <c r="AV9"/>
      <c r="AW9" s="413"/>
    </row>
    <row r="10" spans="2:49" ht="24.75" customHeight="1" thickTop="1" thickBot="1" x14ac:dyDescent="0.2">
      <c r="F10" s="94"/>
      <c r="G10" s="129"/>
      <c r="H10" s="129"/>
      <c r="I10" s="129"/>
      <c r="J10" s="129"/>
      <c r="K10" s="129"/>
      <c r="L10" s="129"/>
      <c r="M10" s="129"/>
      <c r="N10" s="129"/>
      <c r="O10" s="129"/>
      <c r="P10" s="129"/>
      <c r="Q10" s="129"/>
      <c r="R10" s="129"/>
      <c r="S10" s="129"/>
      <c r="T10" s="129"/>
      <c r="U10" s="129"/>
      <c r="V10" s="129"/>
      <c r="W10" s="130"/>
      <c r="X10" s="130"/>
      <c r="Y10" s="130"/>
      <c r="Z10" s="93"/>
      <c r="AA10" s="93"/>
      <c r="AB10" s="93"/>
      <c r="AD10" s="53"/>
      <c r="AE10" s="565"/>
      <c r="AF10" s="56"/>
      <c r="AN10" s="53"/>
      <c r="AO10" s="53"/>
      <c r="AP10" s="53"/>
      <c r="AQ10" s="53"/>
      <c r="AR10" s="53"/>
      <c r="AS10"/>
      <c r="AT10"/>
      <c r="AU10"/>
      <c r="AV10"/>
      <c r="AW10" s="413"/>
    </row>
    <row r="11" spans="2:49" ht="27" customHeight="1" thickTop="1" thickBot="1" x14ac:dyDescent="0.2">
      <c r="C11" s="164" t="s">
        <v>197</v>
      </c>
      <c r="F11" s="45" t="s">
        <v>17</v>
      </c>
      <c r="G11" s="531" t="s">
        <v>331</v>
      </c>
      <c r="H11" s="531"/>
      <c r="I11" s="532"/>
      <c r="J11" s="46"/>
      <c r="K11" s="47"/>
      <c r="L11" s="48"/>
      <c r="M11" s="554" t="s">
        <v>18</v>
      </c>
      <c r="N11" s="48"/>
      <c r="O11" s="49"/>
      <c r="P11" s="45" t="s">
        <v>19</v>
      </c>
      <c r="Q11" s="551" t="s">
        <v>274</v>
      </c>
      <c r="R11" s="551"/>
      <c r="S11" s="551"/>
      <c r="T11" s="552"/>
      <c r="U11" s="190"/>
      <c r="V11" s="64"/>
      <c r="W11" s="53"/>
      <c r="X11" s="53"/>
      <c r="Y11"/>
      <c r="Z11"/>
      <c r="AA11"/>
      <c r="AB11"/>
      <c r="AC11" s="53"/>
      <c r="AD11" s="61"/>
      <c r="AE11" s="565"/>
      <c r="AF11" s="145"/>
      <c r="AG11" s="49"/>
      <c r="AH11" s="45" t="s">
        <v>36</v>
      </c>
      <c r="AI11" s="531" t="s">
        <v>280</v>
      </c>
      <c r="AJ11" s="531"/>
      <c r="AK11" s="531"/>
      <c r="AL11" s="531"/>
      <c r="AM11" s="531"/>
      <c r="AN11" s="532"/>
      <c r="AO11" s="53"/>
      <c r="AP11" s="53"/>
      <c r="AQ11" s="53"/>
      <c r="AR11" s="53"/>
      <c r="AS11"/>
      <c r="AT11"/>
      <c r="AU11"/>
      <c r="AV11"/>
      <c r="AW11" s="413"/>
    </row>
    <row r="12" spans="2:49" ht="24.75" customHeight="1" thickTop="1" thickBot="1" x14ac:dyDescent="0.2">
      <c r="F12" s="549">
        <f>+ROUND(P12,1)+ROUND(P15,1)+ROUND(P18,1)+ROUND(P24,1)+P27-ROUND(F15,1)</f>
        <v>207.5</v>
      </c>
      <c r="G12" s="550"/>
      <c r="H12" s="550"/>
      <c r="I12" s="52" t="s">
        <v>13</v>
      </c>
      <c r="J12" s="53"/>
      <c r="K12" s="54"/>
      <c r="L12" s="53"/>
      <c r="M12" s="555"/>
      <c r="N12" s="55"/>
      <c r="P12" s="535"/>
      <c r="Q12" s="553"/>
      <c r="R12" s="553"/>
      <c r="S12" s="553"/>
      <c r="T12" s="52" t="s">
        <v>13</v>
      </c>
      <c r="U12" s="53"/>
      <c r="V12" s="53"/>
      <c r="W12" s="53"/>
      <c r="X12" s="53"/>
      <c r="Y12"/>
      <c r="Z12"/>
      <c r="AA12"/>
      <c r="AB12"/>
      <c r="AC12" s="56"/>
      <c r="AE12" s="565"/>
      <c r="AG12" s="137"/>
      <c r="AH12" s="535"/>
      <c r="AI12" s="536"/>
      <c r="AJ12" s="536"/>
      <c r="AK12" s="536"/>
      <c r="AL12" s="536"/>
      <c r="AM12" s="536"/>
      <c r="AN12" s="52" t="s">
        <v>13</v>
      </c>
      <c r="AO12" s="53"/>
      <c r="AP12" s="53"/>
      <c r="AQ12" s="53"/>
      <c r="AR12" s="53"/>
      <c r="AS12"/>
      <c r="AT12"/>
      <c r="AU12"/>
      <c r="AV12"/>
      <c r="AW12" s="413"/>
    </row>
    <row r="13" spans="2:49" ht="24.75" customHeight="1" thickTop="1" thickBot="1" x14ac:dyDescent="0.2">
      <c r="J13" s="53"/>
      <c r="K13" s="57"/>
      <c r="L13" s="53"/>
      <c r="M13" s="555"/>
      <c r="N13" s="56"/>
      <c r="U13" s="53"/>
      <c r="V13" s="53"/>
      <c r="W13" s="53"/>
      <c r="X13" s="53"/>
      <c r="Y13"/>
      <c r="Z13"/>
      <c r="AA13"/>
      <c r="AB13"/>
      <c r="AC13" s="56"/>
      <c r="AE13" s="565"/>
      <c r="AG13" s="143"/>
      <c r="AH13" s="140"/>
      <c r="AI13" s="141"/>
      <c r="AJ13" s="141"/>
      <c r="AK13" s="141"/>
      <c r="AL13" s="141"/>
      <c r="AM13" s="142"/>
      <c r="AN13" s="142"/>
      <c r="AQ13" s="41"/>
      <c r="AR13" s="41"/>
      <c r="AS13" s="139"/>
      <c r="AT13" s="139"/>
      <c r="AU13" s="278"/>
      <c r="AV13" s="53"/>
      <c r="AW13" s="413"/>
    </row>
    <row r="14" spans="2:49" ht="27" customHeight="1" thickTop="1" thickBot="1" x14ac:dyDescent="0.2">
      <c r="F14" s="51" t="s">
        <v>427</v>
      </c>
      <c r="G14" s="557" t="s">
        <v>222</v>
      </c>
      <c r="H14" s="557"/>
      <c r="I14" s="558"/>
      <c r="J14" s="59"/>
      <c r="K14" s="60"/>
      <c r="L14" s="53"/>
      <c r="M14" s="555"/>
      <c r="N14" s="56"/>
      <c r="O14" s="48"/>
      <c r="P14" s="45" t="s">
        <v>24</v>
      </c>
      <c r="Q14" s="567" t="s">
        <v>275</v>
      </c>
      <c r="R14" s="567"/>
      <c r="S14" s="567"/>
      <c r="T14" s="568"/>
      <c r="U14" s="190"/>
      <c r="V14" s="64"/>
      <c r="W14" s="53"/>
      <c r="X14" s="53"/>
      <c r="Y14"/>
      <c r="Z14"/>
      <c r="AA14"/>
      <c r="AB14"/>
      <c r="AC14" s="56"/>
      <c r="AE14" s="566"/>
      <c r="AG14" s="144"/>
      <c r="AH14" s="51" t="s">
        <v>176</v>
      </c>
      <c r="AI14" s="606" t="s">
        <v>292</v>
      </c>
      <c r="AJ14" s="606"/>
      <c r="AK14" s="606"/>
      <c r="AL14" s="606"/>
      <c r="AM14" s="606"/>
      <c r="AN14" s="607"/>
      <c r="AO14"/>
      <c r="AS14" s="139"/>
      <c r="AT14" s="139"/>
      <c r="AU14" s="278"/>
      <c r="AV14" s="53"/>
      <c r="AW14" s="413"/>
    </row>
    <row r="15" spans="2:49" ht="24.75" customHeight="1" thickBot="1" x14ac:dyDescent="0.2">
      <c r="F15" s="602"/>
      <c r="G15" s="603"/>
      <c r="H15" s="603"/>
      <c r="I15" s="44" t="s">
        <v>13</v>
      </c>
      <c r="J15" s="53"/>
      <c r="K15" s="56"/>
      <c r="L15" s="53"/>
      <c r="M15" s="555"/>
      <c r="N15" s="56"/>
      <c r="P15" s="535"/>
      <c r="Q15" s="553"/>
      <c r="R15" s="553"/>
      <c r="S15" s="553"/>
      <c r="T15" s="52" t="s">
        <v>13</v>
      </c>
      <c r="U15" s="53"/>
      <c r="V15" s="53"/>
      <c r="W15" s="53"/>
      <c r="X15" s="53"/>
      <c r="Y15"/>
      <c r="Z15"/>
      <c r="AA15"/>
      <c r="AB15"/>
      <c r="AC15" s="56"/>
      <c r="AH15" s="543"/>
      <c r="AI15" s="544"/>
      <c r="AJ15" s="544"/>
      <c r="AK15" s="544"/>
      <c r="AL15" s="544"/>
      <c r="AM15" s="544"/>
      <c r="AN15" s="44" t="s">
        <v>13</v>
      </c>
      <c r="AO15"/>
      <c r="AS15" s="62" t="s">
        <v>30</v>
      </c>
      <c r="AT15" s="63"/>
      <c r="AW15" s="413"/>
    </row>
    <row r="16" spans="2:49" ht="24.75" customHeight="1" thickTop="1" thickBot="1" x14ac:dyDescent="0.2">
      <c r="K16" s="56"/>
      <c r="L16" s="53"/>
      <c r="M16" s="555"/>
      <c r="N16" s="56"/>
      <c r="P16" s="530" t="str">
        <f>+IF(Y18=0,"",IF(Y18-P18=Y18,"エラー！：⑥残さ物量があるのに、④自ら中間処理した量がゼロになっています",""))</f>
        <v/>
      </c>
      <c r="Q16" s="530"/>
      <c r="R16" s="530"/>
      <c r="S16" s="530"/>
      <c r="T16" s="530"/>
      <c r="U16" s="530"/>
      <c r="V16" s="530"/>
      <c r="W16" s="530"/>
      <c r="X16" s="530"/>
      <c r="Y16" s="530"/>
      <c r="Z16" s="530"/>
      <c r="AA16" s="530"/>
      <c r="AB16" s="530"/>
      <c r="AC16" s="56"/>
      <c r="AD16" s="53"/>
      <c r="AE16" s="186"/>
      <c r="AP16" s="50"/>
      <c r="AQ16" s="53"/>
      <c r="AS16" s="528" t="s">
        <v>175</v>
      </c>
      <c r="AT16" s="529"/>
      <c r="AU16" s="95"/>
      <c r="AV16" s="44" t="s">
        <v>13</v>
      </c>
      <c r="AW16" s="413"/>
    </row>
    <row r="17" spans="2:49" ht="27" customHeight="1" thickTop="1" thickBot="1" x14ac:dyDescent="0.2">
      <c r="K17" s="56"/>
      <c r="L17" s="53"/>
      <c r="M17" s="555"/>
      <c r="N17" s="56"/>
      <c r="O17" s="48"/>
      <c r="P17" s="45" t="s">
        <v>27</v>
      </c>
      <c r="Q17" s="531" t="s">
        <v>276</v>
      </c>
      <c r="R17" s="531"/>
      <c r="S17" s="531"/>
      <c r="T17" s="532"/>
      <c r="U17" s="541"/>
      <c r="V17" s="542"/>
      <c r="W17" s="542"/>
      <c r="X17" s="542"/>
      <c r="Y17" s="136" t="s">
        <v>21</v>
      </c>
      <c r="Z17" s="531" t="s">
        <v>279</v>
      </c>
      <c r="AA17" s="531"/>
      <c r="AB17" s="532"/>
      <c r="AC17" s="149"/>
      <c r="AD17" s="144"/>
      <c r="AE17" s="554" t="s">
        <v>28</v>
      </c>
      <c r="AF17" s="48"/>
      <c r="AG17" s="48"/>
      <c r="AH17" s="247" t="s">
        <v>178</v>
      </c>
      <c r="AI17" s="557" t="s">
        <v>281</v>
      </c>
      <c r="AJ17" s="557"/>
      <c r="AK17" s="557"/>
      <c r="AL17" s="558"/>
      <c r="AM17" s="48"/>
      <c r="AN17" s="255"/>
      <c r="AO17" s="610" t="s">
        <v>253</v>
      </c>
      <c r="AP17" s="558"/>
      <c r="AQ17" s="257"/>
      <c r="AS17" s="528" t="s">
        <v>259</v>
      </c>
      <c r="AT17" s="529"/>
      <c r="AU17" s="95"/>
      <c r="AV17" s="44" t="s">
        <v>34</v>
      </c>
      <c r="AW17" s="413"/>
    </row>
    <row r="18" spans="2:49" ht="24.75" customHeight="1" thickBot="1" x14ac:dyDescent="0.2">
      <c r="K18" s="56"/>
      <c r="L18" s="53"/>
      <c r="M18" s="555"/>
      <c r="N18" s="56"/>
      <c r="P18" s="535"/>
      <c r="Q18" s="553"/>
      <c r="R18" s="553"/>
      <c r="S18" s="553"/>
      <c r="T18" s="52" t="s">
        <v>13</v>
      </c>
      <c r="U18"/>
      <c r="V18" s="248"/>
      <c r="W18"/>
      <c r="X18" s="194"/>
      <c r="Y18" s="549">
        <f>+ROUND(AH9,1)+ROUND(AH12,1)+ROUND(AH15,1)+AH18</f>
        <v>0</v>
      </c>
      <c r="Z18" s="550"/>
      <c r="AA18" s="550"/>
      <c r="AB18" s="52" t="s">
        <v>4</v>
      </c>
      <c r="AC18" s="193"/>
      <c r="AD18" s="193"/>
      <c r="AE18" s="555"/>
      <c r="AH18" s="585">
        <f>+ROUND(AO18,1)+ROUND(AO21,1)</f>
        <v>0</v>
      </c>
      <c r="AI18" s="582"/>
      <c r="AJ18" s="582"/>
      <c r="AK18" s="582"/>
      <c r="AL18" s="44" t="s">
        <v>13</v>
      </c>
      <c r="AM18" s="55"/>
      <c r="AO18" s="273">
        <f>+ROUND(AU16,1)+ROUND(AU17,1)+ROUND(AU18,1)</f>
        <v>0</v>
      </c>
      <c r="AP18" s="44" t="s">
        <v>34</v>
      </c>
      <c r="AS18" s="528" t="s">
        <v>177</v>
      </c>
      <c r="AT18" s="529"/>
      <c r="AU18" s="95"/>
      <c r="AV18" s="44" t="s">
        <v>26</v>
      </c>
      <c r="AW18" s="413"/>
    </row>
    <row r="19" spans="2:49" ht="24.75" customHeight="1" thickTop="1" thickBot="1" x14ac:dyDescent="0.2">
      <c r="K19" s="56"/>
      <c r="L19" s="53"/>
      <c r="M19" s="555"/>
      <c r="N19" s="56"/>
      <c r="P19" s="131"/>
      <c r="Q19" s="266"/>
      <c r="R19" s="197"/>
      <c r="S19" s="131"/>
      <c r="T19" s="131"/>
      <c r="U19" s="133"/>
      <c r="V19" s="249"/>
      <c r="W19" s="133"/>
      <c r="X19" s="133"/>
      <c r="Y19" s="132"/>
      <c r="Z19" s="132"/>
      <c r="AA19" s="132"/>
      <c r="AB19" s="132"/>
      <c r="AC19" s="53"/>
      <c r="AD19" s="53"/>
      <c r="AE19" s="555"/>
      <c r="AH19" s="53"/>
      <c r="AI19" s="56"/>
      <c r="AJ19" s="53"/>
      <c r="AK19" s="53"/>
      <c r="AL19" s="53"/>
      <c r="AM19" s="56"/>
      <c r="AS19"/>
      <c r="AT19"/>
      <c r="AU19"/>
      <c r="AV19"/>
      <c r="AW19" s="636" t="s">
        <v>450</v>
      </c>
    </row>
    <row r="20" spans="2:49" ht="27" customHeight="1" thickTop="1" thickBot="1" x14ac:dyDescent="0.2">
      <c r="K20" s="56"/>
      <c r="L20" s="53"/>
      <c r="M20" s="555"/>
      <c r="N20" s="56"/>
      <c r="P20" s="45" t="s">
        <v>48</v>
      </c>
      <c r="Q20" s="531" t="s">
        <v>277</v>
      </c>
      <c r="R20" s="531"/>
      <c r="S20" s="531"/>
      <c r="T20" s="532"/>
      <c r="U20" s="131"/>
      <c r="V20" s="250"/>
      <c r="W20" s="253"/>
      <c r="X20" s="254"/>
      <c r="Y20" s="136" t="s">
        <v>25</v>
      </c>
      <c r="Z20" s="531" t="s">
        <v>278</v>
      </c>
      <c r="AA20" s="531"/>
      <c r="AB20" s="532"/>
      <c r="AC20" s="53"/>
      <c r="AD20" s="53"/>
      <c r="AE20" s="555"/>
      <c r="AG20" s="53"/>
      <c r="AH20" s="53"/>
      <c r="AI20" s="56"/>
      <c r="AJ20" s="53"/>
      <c r="AK20" s="53"/>
      <c r="AL20" s="147"/>
      <c r="AM20" s="56"/>
      <c r="AN20" s="256"/>
      <c r="AO20" s="610" t="s">
        <v>255</v>
      </c>
      <c r="AP20" s="558"/>
      <c r="AQ20" s="191"/>
      <c r="AR20" s="53"/>
      <c r="AS20" s="58"/>
      <c r="AT20" s="58"/>
      <c r="AW20" s="636"/>
    </row>
    <row r="21" spans="2:49" ht="25.15" customHeight="1" thickBot="1" x14ac:dyDescent="0.2">
      <c r="B21" s="604" t="s">
        <v>444</v>
      </c>
      <c r="C21" s="604"/>
      <c r="D21" s="604"/>
      <c r="E21" s="604"/>
      <c r="F21" s="604"/>
      <c r="G21" s="604"/>
      <c r="H21" s="604"/>
      <c r="I21" s="604"/>
      <c r="J21" s="604"/>
      <c r="K21" s="56"/>
      <c r="L21" s="53"/>
      <c r="M21" s="555"/>
      <c r="N21" s="56"/>
      <c r="P21" s="535"/>
      <c r="Q21" s="562"/>
      <c r="R21" s="562"/>
      <c r="S21" s="562"/>
      <c r="T21" s="52" t="s">
        <v>13</v>
      </c>
      <c r="U21" s="131"/>
      <c r="V21" s="131"/>
      <c r="W21" s="131"/>
      <c r="X21" s="131"/>
      <c r="Y21" s="549">
        <f>+P18-Y18</f>
        <v>0</v>
      </c>
      <c r="Z21" s="550"/>
      <c r="AA21" s="550"/>
      <c r="AB21" s="52" t="s">
        <v>4</v>
      </c>
      <c r="AC21" s="133"/>
      <c r="AD21" s="53"/>
      <c r="AE21" s="556"/>
      <c r="AG21" s="53"/>
      <c r="AH21" s="53"/>
      <c r="AI21" s="56"/>
      <c r="AJ21" s="53"/>
      <c r="AK21" s="53"/>
      <c r="AL21" s="53"/>
      <c r="AM21" s="53"/>
      <c r="AN21" s="147"/>
      <c r="AO21" s="95"/>
      <c r="AP21" s="44" t="s">
        <v>38</v>
      </c>
      <c r="AQ21" s="191"/>
      <c r="AR21" s="53"/>
      <c r="AS21"/>
      <c r="AT21"/>
      <c r="AU21"/>
      <c r="AV21"/>
      <c r="AW21" s="413"/>
    </row>
    <row r="22" spans="2:49" ht="25.5" customHeight="1" thickTop="1" thickBot="1" x14ac:dyDescent="0.2">
      <c r="B22" s="605"/>
      <c r="C22" s="605"/>
      <c r="D22" s="605"/>
      <c r="E22" s="605"/>
      <c r="F22" s="605"/>
      <c r="G22" s="605"/>
      <c r="H22" s="605"/>
      <c r="I22" s="605"/>
      <c r="J22" s="605"/>
      <c r="K22" s="56"/>
      <c r="L22" s="53"/>
      <c r="M22" s="555"/>
      <c r="N22" s="56"/>
      <c r="P22" s="559" t="str">
        <f>+IF(P21=0,"",IF(P18&lt;P21,"エラー !：④の内数である⑤の量が④を超えています",""))</f>
        <v/>
      </c>
      <c r="Q22" s="559"/>
      <c r="R22" s="559"/>
      <c r="S22" s="559"/>
      <c r="T22" s="559"/>
      <c r="U22" s="559"/>
      <c r="V22" s="559"/>
      <c r="W22" s="132"/>
      <c r="X22" s="132"/>
      <c r="Y22" s="132"/>
      <c r="Z22" s="132"/>
      <c r="AA22" s="132"/>
      <c r="AB22" s="132"/>
      <c r="AC22" s="53"/>
      <c r="AD22" s="53"/>
      <c r="AE22" s="186"/>
      <c r="AG22" s="53"/>
      <c r="AH22" s="53"/>
      <c r="AI22" s="56"/>
      <c r="AJ22" s="53"/>
      <c r="AK22" s="53"/>
      <c r="AL22" s="53"/>
      <c r="AM22" s="53"/>
      <c r="AN22" s="53"/>
      <c r="AW22" s="413"/>
    </row>
    <row r="23" spans="2:49" ht="27" customHeight="1" thickTop="1" thickBot="1" x14ac:dyDescent="0.2">
      <c r="B23" s="601" t="s">
        <v>199</v>
      </c>
      <c r="C23" s="540"/>
      <c r="D23" s="539" t="s">
        <v>445</v>
      </c>
      <c r="E23" s="539"/>
      <c r="F23" s="539"/>
      <c r="G23" s="540"/>
      <c r="H23" s="601" t="s">
        <v>446</v>
      </c>
      <c r="I23" s="539"/>
      <c r="J23" s="540"/>
      <c r="K23" s="56"/>
      <c r="L23" s="53"/>
      <c r="M23" s="555"/>
      <c r="N23" s="56"/>
      <c r="O23" s="48"/>
      <c r="P23" s="51" t="s">
        <v>88</v>
      </c>
      <c r="Q23" s="557" t="s">
        <v>32</v>
      </c>
      <c r="R23" s="557"/>
      <c r="S23" s="557"/>
      <c r="T23" s="558"/>
      <c r="U23" s="560"/>
      <c r="V23" s="561"/>
      <c r="W23" s="561"/>
      <c r="X23" s="561"/>
      <c r="AC23" s="53"/>
      <c r="AD23" s="53"/>
      <c r="AE23"/>
      <c r="AF23"/>
      <c r="AG23"/>
      <c r="AH23"/>
      <c r="AI23" s="258"/>
      <c r="AJ23"/>
      <c r="AK23" s="53"/>
      <c r="AL23" s="53"/>
      <c r="AM23" s="53"/>
      <c r="AN23" s="151"/>
      <c r="AP23" s="53"/>
      <c r="AR23" s="49"/>
      <c r="AS23" s="136" t="s">
        <v>190</v>
      </c>
      <c r="AT23" s="531" t="s">
        <v>191</v>
      </c>
      <c r="AU23" s="531"/>
      <c r="AV23" s="532"/>
      <c r="AW23" s="413"/>
    </row>
    <row r="24" spans="2:49" ht="27" customHeight="1" thickBot="1" x14ac:dyDescent="0.2">
      <c r="B24" s="614" t="s">
        <v>200</v>
      </c>
      <c r="C24" s="615"/>
      <c r="D24" s="603">
        <v>180</v>
      </c>
      <c r="E24" s="603"/>
      <c r="F24" s="603"/>
      <c r="G24" s="195" t="s">
        <v>198</v>
      </c>
      <c r="H24" s="581">
        <f>+F12</f>
        <v>207.5</v>
      </c>
      <c r="I24" s="582"/>
      <c r="J24" s="195" t="s">
        <v>198</v>
      </c>
      <c r="K24" s="56"/>
      <c r="L24" s="53"/>
      <c r="M24" s="556"/>
      <c r="P24" s="543"/>
      <c r="Q24" s="563"/>
      <c r="R24" s="563"/>
      <c r="S24" s="563"/>
      <c r="T24" s="44" t="s">
        <v>13</v>
      </c>
      <c r="U24"/>
      <c r="V24"/>
      <c r="W24"/>
      <c r="X24"/>
      <c r="AC24" s="53"/>
      <c r="AD24" s="53"/>
      <c r="AE24"/>
      <c r="AF24"/>
      <c r="AG24"/>
      <c r="AH24"/>
      <c r="AI24" s="258"/>
      <c r="AJ24"/>
      <c r="AK24" s="53"/>
      <c r="AL24" s="141"/>
      <c r="AM24" s="53"/>
      <c r="AN24" s="53"/>
      <c r="AQ24" s="56"/>
      <c r="AR24" s="146"/>
      <c r="AS24" s="549">
        <f>+ROUND(AU16,1)+ROUND(AA28,1)</f>
        <v>207.5</v>
      </c>
      <c r="AT24" s="550"/>
      <c r="AU24" s="550"/>
      <c r="AV24" s="52" t="s">
        <v>13</v>
      </c>
      <c r="AW24" s="413"/>
    </row>
    <row r="25" spans="2:49" ht="27" customHeight="1" thickBot="1" x14ac:dyDescent="0.2">
      <c r="B25" s="614" t="s">
        <v>201</v>
      </c>
      <c r="C25" s="615"/>
      <c r="D25" s="603">
        <v>0</v>
      </c>
      <c r="E25" s="603"/>
      <c r="F25" s="603"/>
      <c r="G25" s="195" t="s">
        <v>198</v>
      </c>
      <c r="H25" s="581">
        <f>+P12+AH9</f>
        <v>0</v>
      </c>
      <c r="I25" s="582"/>
      <c r="J25" s="195" t="s">
        <v>198</v>
      </c>
      <c r="K25" s="56"/>
      <c r="L25" s="53"/>
      <c r="P25" s="53"/>
      <c r="Q25" s="53"/>
      <c r="R25" s="53"/>
      <c r="S25" s="53"/>
      <c r="T25" s="53"/>
      <c r="U25" s="53"/>
      <c r="V25" s="53"/>
      <c r="AE25" s="150"/>
      <c r="AH25" s="53"/>
      <c r="AI25" s="56"/>
      <c r="AJ25" s="53"/>
      <c r="AK25" s="53"/>
      <c r="AL25" s="187"/>
      <c r="AM25" s="187"/>
      <c r="AN25" s="187"/>
      <c r="AQ25" s="268"/>
      <c r="AR25" s="128"/>
      <c r="AW25" s="413"/>
    </row>
    <row r="26" spans="2:49" ht="27" customHeight="1" thickTop="1" thickBot="1" x14ac:dyDescent="0.2">
      <c r="B26" s="614" t="s">
        <v>202</v>
      </c>
      <c r="C26" s="615"/>
      <c r="D26" s="603">
        <v>0</v>
      </c>
      <c r="E26" s="603"/>
      <c r="F26" s="603"/>
      <c r="G26" s="195" t="s">
        <v>198</v>
      </c>
      <c r="H26" s="581">
        <f>+P21</f>
        <v>0</v>
      </c>
      <c r="I26" s="582"/>
      <c r="J26" s="195" t="s">
        <v>198</v>
      </c>
      <c r="K26" s="56"/>
      <c r="L26" s="144"/>
      <c r="M26" s="554" t="s">
        <v>35</v>
      </c>
      <c r="N26" s="48"/>
      <c r="O26" s="48"/>
      <c r="P26" s="247" t="s">
        <v>180</v>
      </c>
      <c r="Q26" s="557" t="s">
        <v>181</v>
      </c>
      <c r="R26" s="557"/>
      <c r="S26" s="557"/>
      <c r="T26" s="558"/>
      <c r="U26" s="48"/>
      <c r="V26" s="48"/>
      <c r="W26" s="48"/>
      <c r="X26" s="48"/>
      <c r="Y26" s="48"/>
      <c r="Z26" s="48"/>
      <c r="AA26" s="48"/>
      <c r="AB26" s="48"/>
      <c r="AC26" s="48"/>
      <c r="AD26" s="48"/>
      <c r="AE26" s="48"/>
      <c r="AF26" s="48"/>
      <c r="AG26" s="48"/>
      <c r="AH26" s="48"/>
      <c r="AI26" s="61"/>
      <c r="AJ26" s="48"/>
      <c r="AK26" s="49"/>
      <c r="AL26" s="136" t="s">
        <v>187</v>
      </c>
      <c r="AM26" s="531" t="s">
        <v>282</v>
      </c>
      <c r="AN26" s="531"/>
      <c r="AO26" s="531"/>
      <c r="AP26" s="532"/>
      <c r="AQ26" s="270"/>
      <c r="AR26" s="271"/>
      <c r="AS26" s="136" t="s">
        <v>192</v>
      </c>
      <c r="AT26" s="531" t="s">
        <v>430</v>
      </c>
      <c r="AU26" s="531"/>
      <c r="AV26" s="532"/>
      <c r="AW26" s="413"/>
    </row>
    <row r="27" spans="2:49" ht="27" customHeight="1" thickBot="1" x14ac:dyDescent="0.2">
      <c r="B27" s="614" t="s">
        <v>223</v>
      </c>
      <c r="C27" s="615"/>
      <c r="D27" s="603">
        <v>0</v>
      </c>
      <c r="E27" s="603"/>
      <c r="F27" s="603"/>
      <c r="G27" s="195" t="s">
        <v>198</v>
      </c>
      <c r="H27" s="581">
        <f>+Y21</f>
        <v>0</v>
      </c>
      <c r="I27" s="582"/>
      <c r="J27" s="195" t="s">
        <v>198</v>
      </c>
      <c r="M27" s="555"/>
      <c r="P27" s="585">
        <f>+R30+ROUND(R33,1)</f>
        <v>207.5</v>
      </c>
      <c r="Q27" s="586"/>
      <c r="R27" s="586"/>
      <c r="S27" s="586"/>
      <c r="T27" s="44" t="s">
        <v>38</v>
      </c>
      <c r="U27" s="64"/>
      <c r="V27" s="64"/>
      <c r="Y27" s="62" t="s">
        <v>39</v>
      </c>
      <c r="Z27" s="65"/>
      <c r="AH27" s="53"/>
      <c r="AI27" s="53"/>
      <c r="AJ27" s="53"/>
      <c r="AK27" s="53"/>
      <c r="AL27" s="549">
        <f>+AH18+P27</f>
        <v>207.5</v>
      </c>
      <c r="AM27" s="550"/>
      <c r="AN27" s="550"/>
      <c r="AO27" s="550"/>
      <c r="AP27" s="52" t="s">
        <v>13</v>
      </c>
      <c r="AQ27" s="268"/>
      <c r="AR27" s="128"/>
      <c r="AS27" s="535"/>
      <c r="AT27" s="536"/>
      <c r="AU27" s="536"/>
      <c r="AV27" s="52" t="s">
        <v>13</v>
      </c>
      <c r="AW27" s="413"/>
    </row>
    <row r="28" spans="2:49" ht="27" customHeight="1" thickTop="1" thickBot="1" x14ac:dyDescent="0.2">
      <c r="B28" s="631" t="s">
        <v>332</v>
      </c>
      <c r="C28" s="632"/>
      <c r="D28" s="603">
        <v>0</v>
      </c>
      <c r="E28" s="603"/>
      <c r="F28" s="603"/>
      <c r="G28" s="195" t="s">
        <v>198</v>
      </c>
      <c r="H28" s="581">
        <f>+P15+AH12</f>
        <v>0</v>
      </c>
      <c r="I28" s="582"/>
      <c r="J28" s="195" t="s">
        <v>198</v>
      </c>
      <c r="M28" s="555"/>
      <c r="P28" s="56"/>
      <c r="U28" s="53"/>
      <c r="V28" s="53"/>
      <c r="Y28" s="587" t="s">
        <v>175</v>
      </c>
      <c r="Z28" s="588"/>
      <c r="AA28" s="543">
        <v>207.5</v>
      </c>
      <c r="AB28" s="544"/>
      <c r="AC28" s="544"/>
      <c r="AD28" s="544"/>
      <c r="AE28" s="544"/>
      <c r="AF28" s="44" t="s">
        <v>13</v>
      </c>
      <c r="AH28" s="53"/>
      <c r="AI28" s="53"/>
      <c r="AN28" s="267"/>
      <c r="AQ28" s="268"/>
      <c r="AR28" s="128"/>
      <c r="AS28" s="410" t="str">
        <f>+IF(AS27=0,"",IF(AL27&lt;(AS24+AS27+AS31),"エラー !：⑩の内数である（⑫+⑬＋⑭）の量が⑩を超えています",""))</f>
        <v/>
      </c>
      <c r="AT28" s="408"/>
      <c r="AU28" s="408"/>
      <c r="AV28" s="408"/>
      <c r="AW28" s="413"/>
    </row>
    <row r="29" spans="2:49" ht="27" customHeight="1" thickTop="1" thickBot="1" x14ac:dyDescent="0.2">
      <c r="B29" s="614" t="s">
        <v>224</v>
      </c>
      <c r="C29" s="615"/>
      <c r="D29" s="603">
        <v>0</v>
      </c>
      <c r="E29" s="603"/>
      <c r="F29" s="603"/>
      <c r="G29" s="195" t="s">
        <v>198</v>
      </c>
      <c r="H29" s="581">
        <f>+AL27</f>
        <v>207.5</v>
      </c>
      <c r="I29" s="582"/>
      <c r="J29" s="195" t="s">
        <v>198</v>
      </c>
      <c r="M29" s="555"/>
      <c r="P29" s="56"/>
      <c r="Q29" s="144"/>
      <c r="R29" s="51" t="s">
        <v>183</v>
      </c>
      <c r="S29" s="557" t="s">
        <v>33</v>
      </c>
      <c r="T29" s="571"/>
      <c r="U29" s="571"/>
      <c r="V29" s="572"/>
      <c r="W29" s="48"/>
      <c r="X29" s="66"/>
      <c r="Y29" s="587" t="s">
        <v>258</v>
      </c>
      <c r="Z29" s="588"/>
      <c r="AA29" s="543"/>
      <c r="AB29" s="544"/>
      <c r="AC29" s="544"/>
      <c r="AD29" s="544"/>
      <c r="AE29" s="544"/>
      <c r="AF29" s="44" t="s">
        <v>13</v>
      </c>
      <c r="AH29" s="53"/>
      <c r="AI29" s="53"/>
      <c r="AJ29" s="53"/>
      <c r="AK29" s="53"/>
      <c r="AL29" s="136" t="s">
        <v>188</v>
      </c>
      <c r="AM29" s="531" t="s">
        <v>189</v>
      </c>
      <c r="AN29" s="531"/>
      <c r="AO29" s="531"/>
      <c r="AP29" s="532"/>
      <c r="AQ29" s="269"/>
      <c r="AR29" s="272"/>
      <c r="AS29" s="579" t="s">
        <v>193</v>
      </c>
      <c r="AT29" s="575" t="s">
        <v>431</v>
      </c>
      <c r="AU29" s="575"/>
      <c r="AV29" s="576"/>
      <c r="AW29" s="413"/>
    </row>
    <row r="30" spans="2:49" ht="27" customHeight="1" thickBot="1" x14ac:dyDescent="0.2">
      <c r="B30" s="614" t="s">
        <v>225</v>
      </c>
      <c r="C30" s="615"/>
      <c r="D30" s="603">
        <v>0</v>
      </c>
      <c r="E30" s="603"/>
      <c r="F30" s="603"/>
      <c r="G30" s="195" t="s">
        <v>198</v>
      </c>
      <c r="H30" s="581">
        <f>+AL30</f>
        <v>0</v>
      </c>
      <c r="I30" s="582"/>
      <c r="J30" s="195" t="s">
        <v>198</v>
      </c>
      <c r="M30" s="555"/>
      <c r="P30" s="56"/>
      <c r="R30" s="585">
        <f>+ROUND(AA28,1)+ROUND(AA29,1)+ROUND(AA30,1)</f>
        <v>207.5</v>
      </c>
      <c r="S30" s="586"/>
      <c r="T30" s="586"/>
      <c r="U30" s="586"/>
      <c r="V30" s="44" t="s">
        <v>16</v>
      </c>
      <c r="Y30" s="587" t="s">
        <v>186</v>
      </c>
      <c r="Z30" s="588"/>
      <c r="AA30" s="543"/>
      <c r="AB30" s="544"/>
      <c r="AC30" s="544"/>
      <c r="AD30" s="544"/>
      <c r="AE30" s="544"/>
      <c r="AF30" s="44" t="s">
        <v>13</v>
      </c>
      <c r="AL30" s="535"/>
      <c r="AM30" s="536"/>
      <c r="AN30" s="536"/>
      <c r="AO30" s="536"/>
      <c r="AP30" s="52" t="s">
        <v>13</v>
      </c>
      <c r="AS30" s="580"/>
      <c r="AT30" s="577"/>
      <c r="AU30" s="577"/>
      <c r="AV30" s="578"/>
      <c r="AW30" s="413"/>
    </row>
    <row r="31" spans="2:49" ht="27" customHeight="1" thickTop="1" thickBot="1" x14ac:dyDescent="0.2">
      <c r="B31" s="614" t="s">
        <v>226</v>
      </c>
      <c r="C31" s="615"/>
      <c r="D31" s="603">
        <v>0</v>
      </c>
      <c r="E31" s="603"/>
      <c r="F31" s="603"/>
      <c r="G31" s="195" t="s">
        <v>198</v>
      </c>
      <c r="H31" s="581">
        <f>+AS24</f>
        <v>207.5</v>
      </c>
      <c r="I31" s="582"/>
      <c r="J31" s="195" t="s">
        <v>198</v>
      </c>
      <c r="M31" s="555"/>
      <c r="P31" s="56"/>
      <c r="Y31"/>
      <c r="Z31"/>
      <c r="AA31" s="67" t="s">
        <v>90</v>
      </c>
      <c r="AK31" s="128"/>
      <c r="AL31" s="530" t="str">
        <f>+IF(AL30=0,"",IF(AL27&lt;AL30,"エラー !：⑩の内数である⑪の量が⑩を超えています",""))</f>
        <v/>
      </c>
      <c r="AM31" s="530"/>
      <c r="AN31" s="530"/>
      <c r="AO31" s="530"/>
      <c r="AP31" s="530"/>
      <c r="AQ31" s="530"/>
      <c r="AR31" s="41"/>
      <c r="AS31" s="573"/>
      <c r="AT31" s="574"/>
      <c r="AU31" s="574"/>
      <c r="AV31" s="163" t="s">
        <v>13</v>
      </c>
      <c r="AW31" s="413"/>
    </row>
    <row r="32" spans="2:49" ht="27" customHeight="1" thickTop="1" thickBot="1" x14ac:dyDescent="0.2">
      <c r="B32" s="614" t="s">
        <v>428</v>
      </c>
      <c r="C32" s="615"/>
      <c r="D32" s="603">
        <v>0</v>
      </c>
      <c r="E32" s="603"/>
      <c r="F32" s="603"/>
      <c r="G32" s="195" t="s">
        <v>198</v>
      </c>
      <c r="H32" s="581">
        <f>+AS27</f>
        <v>0</v>
      </c>
      <c r="I32" s="582"/>
      <c r="J32" s="195" t="s">
        <v>198</v>
      </c>
      <c r="M32" s="555"/>
      <c r="P32" s="56"/>
      <c r="Q32" s="144"/>
      <c r="R32" s="51" t="s">
        <v>185</v>
      </c>
      <c r="S32" s="557" t="s">
        <v>37</v>
      </c>
      <c r="T32" s="571"/>
      <c r="U32" s="571"/>
      <c r="V32" s="572"/>
      <c r="W32" s="53"/>
      <c r="X32" s="53"/>
      <c r="Y32"/>
      <c r="Z32"/>
      <c r="AA32" s="621" t="s">
        <v>330</v>
      </c>
      <c r="AB32" s="622"/>
      <c r="AC32" s="622"/>
      <c r="AD32" s="622"/>
      <c r="AE32" s="622"/>
      <c r="AF32" s="622" t="s">
        <v>194</v>
      </c>
      <c r="AG32" s="622"/>
      <c r="AH32" s="622"/>
      <c r="AI32" s="622"/>
      <c r="AJ32" s="622"/>
      <c r="AK32" s="622"/>
      <c r="AL32" s="622" t="s">
        <v>195</v>
      </c>
      <c r="AM32" s="622"/>
      <c r="AN32" s="622"/>
      <c r="AO32" s="627"/>
      <c r="AP32" s="189"/>
      <c r="AS32" s="411" t="str">
        <f>+IF(AS31=0,"",IF(AL27&lt;(AS24+AS27+AS31),"エラー !：⑩の内数である（⑫+⑬＋⑭）の量が⑩を超えています",""))</f>
        <v/>
      </c>
      <c r="AT32" s="409"/>
      <c r="AU32" s="409"/>
      <c r="AV32" s="409"/>
      <c r="AW32" s="413"/>
    </row>
    <row r="33" spans="2:62" ht="27" customHeight="1" thickBot="1" x14ac:dyDescent="0.2">
      <c r="B33" s="618" t="s">
        <v>429</v>
      </c>
      <c r="C33" s="619"/>
      <c r="D33" s="569">
        <v>0</v>
      </c>
      <c r="E33" s="570"/>
      <c r="F33" s="570"/>
      <c r="G33" s="196" t="s">
        <v>198</v>
      </c>
      <c r="H33" s="583">
        <f>+AS31</f>
        <v>0</v>
      </c>
      <c r="I33" s="584"/>
      <c r="J33" s="196" t="s">
        <v>198</v>
      </c>
      <c r="M33" s="556"/>
      <c r="R33" s="543"/>
      <c r="S33" s="544"/>
      <c r="T33" s="544"/>
      <c r="U33" s="544"/>
      <c r="V33" s="44" t="s">
        <v>38</v>
      </c>
      <c r="W33" s="53"/>
      <c r="X33" s="53"/>
      <c r="Y33"/>
      <c r="Z33"/>
      <c r="AA33" s="623"/>
      <c r="AB33" s="624"/>
      <c r="AC33" s="624"/>
      <c r="AD33" s="624"/>
      <c r="AE33" s="624"/>
      <c r="AF33" s="624"/>
      <c r="AG33" s="624"/>
      <c r="AH33" s="624"/>
      <c r="AI33" s="624"/>
      <c r="AJ33" s="624"/>
      <c r="AK33" s="624"/>
      <c r="AL33" s="624"/>
      <c r="AM33" s="624"/>
      <c r="AN33" s="624"/>
      <c r="AO33" s="628"/>
      <c r="AP33" s="189"/>
      <c r="AW33" s="413"/>
    </row>
    <row r="34" spans="2:62" ht="24" customHeight="1" x14ac:dyDescent="0.15">
      <c r="C34" s="259" t="str">
        <f>+IF(D30=0,"",IF(D29&lt;D30,"エラー !：上の表は、⑩の内数である⑪の量が⑩を超えています",""))</f>
        <v/>
      </c>
      <c r="AA34" s="625"/>
      <c r="AB34" s="626"/>
      <c r="AC34" s="626"/>
      <c r="AD34" s="626"/>
      <c r="AE34" s="626"/>
      <c r="AF34" s="626"/>
      <c r="AG34" s="626"/>
      <c r="AH34" s="626"/>
      <c r="AI34" s="626"/>
      <c r="AJ34" s="626"/>
      <c r="AK34" s="626"/>
      <c r="AL34" s="626"/>
      <c r="AM34" s="626"/>
      <c r="AN34" s="626"/>
      <c r="AO34" s="629"/>
      <c r="AP34" s="189"/>
      <c r="AW34" s="413"/>
    </row>
    <row r="35" spans="2:62" ht="15" customHeight="1" x14ac:dyDescent="0.15">
      <c r="C35" s="260" t="str">
        <f>+IF(D31=0,"",IF(D29&lt;D31,"エラー !：上の表は、⑩の内数である⑫の量が⑩を超えています",""))</f>
        <v/>
      </c>
      <c r="AF35" s="64"/>
      <c r="AG35" s="64"/>
      <c r="AH35" s="64"/>
      <c r="AI35" s="64"/>
      <c r="AJ35" s="64"/>
      <c r="AK35" s="64"/>
      <c r="AL35" s="53"/>
      <c r="AM35" s="53"/>
      <c r="AN35" s="53"/>
      <c r="AO35" s="53"/>
      <c r="AP35" s="53"/>
      <c r="AQ35" s="53"/>
      <c r="AR35" s="53"/>
    </row>
    <row r="36" spans="2:62" ht="15" customHeight="1" x14ac:dyDescent="0.15">
      <c r="C36" s="260" t="str">
        <f>+IF(D32=0,"",IF(D29&lt;D32,"エラー !：上の表は、⑩の内数である⑬の量が⑩を超えています",""))</f>
        <v/>
      </c>
      <c r="AF36" s="64"/>
      <c r="AG36" s="64"/>
      <c r="AH36" s="64"/>
      <c r="AI36" s="64"/>
      <c r="AJ36" s="64"/>
      <c r="AK36" s="64"/>
      <c r="AL36" s="64"/>
      <c r="AM36" s="152"/>
      <c r="AN36" s="152"/>
      <c r="AO36" s="128"/>
      <c r="AP36" s="53"/>
      <c r="AQ36" s="53"/>
      <c r="AR36" s="53"/>
      <c r="AS36" s="53"/>
      <c r="AT36" s="53"/>
      <c r="AU36" s="53"/>
      <c r="AV36" s="53"/>
      <c r="AW36" s="68"/>
      <c r="AY36" s="53"/>
      <c r="AZ36" s="53"/>
      <c r="BA36" s="53"/>
      <c r="BB36" s="53"/>
      <c r="BC36" s="53"/>
      <c r="BD36" s="53"/>
    </row>
    <row r="37" spans="2:62" ht="15" customHeight="1" x14ac:dyDescent="0.15">
      <c r="C37" s="260" t="str">
        <f>+IF(D33=0,"",IF(D29&lt;D33,"エラー !：上の表は、⑩の内数である⑭の量が⑩を超えています",""))</f>
        <v/>
      </c>
      <c r="J37" s="68"/>
      <c r="K37" s="68"/>
      <c r="R37" s="68"/>
      <c r="S37" s="68"/>
      <c r="T37" s="68"/>
      <c r="AF37" s="53"/>
      <c r="AG37" s="53"/>
      <c r="AH37" s="53"/>
      <c r="AI37" s="53"/>
      <c r="AJ37" s="53"/>
      <c r="AK37" s="53"/>
      <c r="AL37" s="64"/>
      <c r="AM37" s="128"/>
      <c r="AN37" s="128"/>
      <c r="AO37" s="128"/>
      <c r="AP37" s="53"/>
      <c r="AQ37" s="53"/>
      <c r="AR37" s="53"/>
      <c r="AS37" s="53"/>
      <c r="AT37" s="53"/>
      <c r="AU37" s="64"/>
      <c r="AV37" s="64"/>
      <c r="AW37" s="68"/>
      <c r="AY37" s="53"/>
      <c r="AZ37" s="53"/>
      <c r="BA37" s="53"/>
      <c r="BB37" s="53"/>
      <c r="BC37" s="53"/>
      <c r="BD37" s="53"/>
    </row>
    <row r="38" spans="2:62" ht="13.5" x14ac:dyDescent="0.15">
      <c r="H38" s="279"/>
      <c r="J38" s="68"/>
      <c r="K38" s="68"/>
      <c r="R38" s="68"/>
      <c r="S38" s="68"/>
      <c r="T38" s="68"/>
      <c r="AF38" s="53"/>
      <c r="AG38" s="53"/>
      <c r="AH38" s="53"/>
      <c r="AI38" s="53"/>
      <c r="AJ38" s="53"/>
      <c r="AK38" s="53"/>
      <c r="AL38" s="64"/>
      <c r="AM38" s="128"/>
      <c r="AN38" s="128"/>
      <c r="AO38" s="128"/>
      <c r="AP38" s="53"/>
      <c r="AQ38" s="53"/>
      <c r="AR38" s="53"/>
      <c r="AS38" s="128"/>
      <c r="AT38" s="152"/>
      <c r="AU38" s="64"/>
      <c r="AV38" s="64"/>
      <c r="AW38" s="68"/>
      <c r="AY38" s="53"/>
      <c r="AZ38" s="53"/>
      <c r="BA38" s="53"/>
      <c r="BB38" s="53"/>
      <c r="BC38" s="53"/>
      <c r="BD38" s="53"/>
    </row>
    <row r="39" spans="2:62" ht="13.5" x14ac:dyDescent="0.15">
      <c r="H39" s="279"/>
      <c r="J39" s="68"/>
      <c r="K39" s="68"/>
      <c r="R39" s="68"/>
      <c r="S39" s="68"/>
      <c r="T39" s="68"/>
      <c r="AF39" s="53"/>
      <c r="AG39" s="53"/>
      <c r="AH39" s="53"/>
      <c r="AI39" s="53"/>
      <c r="AJ39" s="53"/>
      <c r="AK39" s="53"/>
      <c r="AL39" s="64"/>
      <c r="AM39" s="128"/>
      <c r="AN39" s="128"/>
      <c r="AO39" s="128"/>
      <c r="AP39" s="53"/>
      <c r="AQ39" s="53"/>
      <c r="AR39" s="53"/>
      <c r="AS39" s="128"/>
      <c r="AT39" s="64"/>
      <c r="AU39" s="64"/>
      <c r="AV39" s="64"/>
      <c r="AW39" s="68"/>
      <c r="AY39" s="53"/>
      <c r="AZ39" s="53"/>
      <c r="BA39" s="53"/>
      <c r="BB39" s="53"/>
      <c r="BC39" s="53"/>
      <c r="BD39" s="53"/>
    </row>
    <row r="40" spans="2:62" ht="13.5" x14ac:dyDescent="0.15">
      <c r="H40" s="279"/>
      <c r="J40" s="68"/>
      <c r="K40" s="68"/>
      <c r="R40" s="68"/>
      <c r="S40" s="68"/>
      <c r="T40" s="68"/>
      <c r="AF40" s="53"/>
      <c r="AG40" s="53"/>
      <c r="AH40" s="53"/>
      <c r="AI40" s="53"/>
      <c r="AJ40" s="53"/>
      <c r="AK40" s="53"/>
      <c r="AL40" s="64"/>
      <c r="AM40" s="128"/>
      <c r="AN40" s="128"/>
      <c r="AO40" s="128"/>
      <c r="AP40" s="53"/>
      <c r="AQ40" s="53"/>
      <c r="AR40" s="53"/>
      <c r="AS40" s="128"/>
      <c r="AT40" s="64"/>
      <c r="AU40" s="64"/>
      <c r="AV40" s="64"/>
      <c r="AW40" s="68"/>
      <c r="AY40" s="53"/>
      <c r="AZ40" s="53"/>
      <c r="BA40" s="53"/>
      <c r="BB40" s="53"/>
      <c r="BC40" s="53"/>
      <c r="BD40" s="53"/>
    </row>
    <row r="41" spans="2:62" ht="13.5" x14ac:dyDescent="0.15">
      <c r="H41" s="279"/>
      <c r="J41" s="68"/>
      <c r="K41" s="68"/>
      <c r="R41" s="68"/>
      <c r="S41" s="68"/>
      <c r="T41" s="68"/>
      <c r="AF41" s="53"/>
      <c r="AG41" s="53"/>
      <c r="AH41" s="53"/>
      <c r="AI41" s="53"/>
      <c r="AJ41" s="53"/>
      <c r="AK41" s="53"/>
      <c r="AL41" s="53"/>
      <c r="AM41" s="53"/>
      <c r="AN41" s="53"/>
      <c r="AO41" s="53"/>
      <c r="AP41" s="53"/>
      <c r="AQ41" s="53"/>
      <c r="AR41" s="53"/>
      <c r="AS41" s="128"/>
      <c r="AT41" s="64"/>
      <c r="AU41" s="64"/>
      <c r="AV41" s="64"/>
      <c r="AW41" s="68"/>
      <c r="AY41" s="53"/>
      <c r="AZ41" s="53"/>
      <c r="BA41" s="53"/>
      <c r="BB41" s="53"/>
      <c r="BC41" s="53"/>
      <c r="BD41" s="53"/>
    </row>
    <row r="42" spans="2:62" ht="13.5" x14ac:dyDescent="0.15">
      <c r="H42" s="279"/>
      <c r="I42" s="68"/>
      <c r="J42" s="68"/>
      <c r="K42" s="68"/>
      <c r="R42" s="68"/>
      <c r="S42" s="68"/>
      <c r="T42" s="68"/>
      <c r="AQ42" s="53"/>
      <c r="AR42" s="53"/>
      <c r="AS42" s="128"/>
      <c r="AT42" s="64"/>
      <c r="AY42" s="53"/>
      <c r="AZ42" s="53"/>
      <c r="BA42" s="53"/>
      <c r="BB42" s="53"/>
      <c r="BC42" s="53"/>
      <c r="BD42" s="53"/>
    </row>
    <row r="43" spans="2:62" x14ac:dyDescent="0.15">
      <c r="H43" s="279"/>
      <c r="I43" s="68"/>
      <c r="J43" s="68"/>
      <c r="K43" s="68"/>
      <c r="R43" s="68"/>
      <c r="S43" s="68"/>
      <c r="T43" s="68"/>
      <c r="AW43" s="68"/>
      <c r="AY43" s="53"/>
      <c r="AZ43" s="53"/>
      <c r="BA43" s="53"/>
      <c r="BB43" s="53"/>
      <c r="BC43" s="53"/>
      <c r="BD43" s="53"/>
    </row>
    <row r="44" spans="2:62" x14ac:dyDescent="0.15">
      <c r="H44" s="279"/>
      <c r="I44" s="68"/>
      <c r="J44" s="68"/>
      <c r="K44" s="68"/>
      <c r="R44" s="68"/>
      <c r="S44" s="68"/>
      <c r="T44" s="68"/>
      <c r="AW44" s="68"/>
    </row>
    <row r="45" spans="2:62" x14ac:dyDescent="0.15">
      <c r="H45" s="279"/>
      <c r="I45" s="68"/>
      <c r="J45" s="68"/>
      <c r="K45" s="68"/>
      <c r="R45" s="68"/>
      <c r="S45" s="68"/>
      <c r="T45" s="68"/>
    </row>
    <row r="46" spans="2:62" x14ac:dyDescent="0.15">
      <c r="H46" s="279"/>
      <c r="I46" s="68"/>
      <c r="J46" s="68"/>
      <c r="K46" s="68"/>
      <c r="R46" s="68"/>
      <c r="S46" s="68"/>
      <c r="T46" s="68"/>
    </row>
    <row r="47" spans="2:62" ht="13.5" x14ac:dyDescent="0.15">
      <c r="H47" s="279"/>
      <c r="I47" s="68"/>
      <c r="J47" s="68"/>
      <c r="K47" s="68"/>
      <c r="R47" s="68"/>
      <c r="S47" s="68"/>
      <c r="T47" s="68"/>
      <c r="BH47" s="69"/>
      <c r="BI47" s="69"/>
      <c r="BJ47" s="67"/>
    </row>
    <row r="48" spans="2:62" x14ac:dyDescent="0.15">
      <c r="I48" s="68"/>
      <c r="J48" s="68"/>
      <c r="K48" s="68"/>
      <c r="R48" s="68"/>
      <c r="S48" s="68"/>
      <c r="T48" s="68"/>
      <c r="BH48" s="67"/>
    </row>
    <row r="49" spans="7:62" x14ac:dyDescent="0.15">
      <c r="G49" s="68"/>
      <c r="H49" s="68"/>
      <c r="I49" s="68"/>
      <c r="J49" s="68"/>
      <c r="K49" s="68"/>
      <c r="R49" s="68"/>
      <c r="S49" s="68"/>
      <c r="T49" s="68"/>
      <c r="BE49" s="67"/>
      <c r="BF49" s="67"/>
      <c r="BG49" s="67"/>
      <c r="BH49" s="67"/>
    </row>
    <row r="50" spans="7:62" x14ac:dyDescent="0.15">
      <c r="G50" s="68"/>
      <c r="H50" s="68"/>
      <c r="I50" s="68"/>
      <c r="J50" s="68"/>
      <c r="K50" s="68"/>
      <c r="R50" s="68"/>
      <c r="S50" s="68"/>
      <c r="T50" s="68"/>
      <c r="BE50" s="67"/>
      <c r="BF50" s="67"/>
      <c r="BG50" s="67"/>
      <c r="BH50" s="67"/>
    </row>
    <row r="51" spans="7:62" x14ac:dyDescent="0.15">
      <c r="G51" s="68"/>
      <c r="H51" s="68"/>
      <c r="I51" s="68"/>
      <c r="J51" s="68"/>
      <c r="K51" s="68"/>
      <c r="R51" s="68"/>
      <c r="S51" s="68"/>
      <c r="T51" s="68"/>
      <c r="BE51" s="67"/>
      <c r="BF51" s="67"/>
      <c r="BG51" s="67"/>
      <c r="BH51" s="67"/>
    </row>
    <row r="52" spans="7:62" x14ac:dyDescent="0.15">
      <c r="G52" s="68"/>
      <c r="H52" s="68"/>
      <c r="I52" s="68"/>
      <c r="J52" s="68"/>
      <c r="K52" s="68"/>
      <c r="R52" s="68"/>
      <c r="S52" s="68"/>
      <c r="T52" s="68"/>
      <c r="BE52" s="67"/>
      <c r="BF52" s="67"/>
      <c r="BG52" s="67"/>
      <c r="BH52" s="67"/>
    </row>
    <row r="53" spans="7:62" x14ac:dyDescent="0.15">
      <c r="G53" s="68"/>
      <c r="H53" s="68"/>
      <c r="I53" s="68"/>
      <c r="J53" s="68"/>
      <c r="K53" s="68"/>
      <c r="R53" s="68"/>
      <c r="S53" s="68"/>
      <c r="T53" s="68"/>
      <c r="BE53" s="67"/>
      <c r="BG53" s="67"/>
      <c r="BH53" s="67"/>
      <c r="BI53" s="67"/>
      <c r="BJ53" s="67"/>
    </row>
    <row r="54" spans="7:62" x14ac:dyDescent="0.15">
      <c r="G54" s="68"/>
      <c r="H54" s="68"/>
      <c r="I54" s="68"/>
      <c r="J54" s="68"/>
      <c r="K54" s="68"/>
      <c r="R54" s="68"/>
      <c r="S54" s="68"/>
      <c r="T54" s="68"/>
      <c r="BD54" s="67"/>
      <c r="BE54" s="70"/>
      <c r="BG54" s="67"/>
      <c r="BH54" s="67"/>
      <c r="BI54" s="67"/>
      <c r="BJ54" s="67"/>
    </row>
    <row r="55" spans="7:62" x14ac:dyDescent="0.15">
      <c r="G55" s="68"/>
      <c r="H55" s="68"/>
      <c r="I55" s="68"/>
      <c r="J55" s="68"/>
      <c r="K55" s="68"/>
      <c r="R55" s="68"/>
      <c r="S55" s="68"/>
      <c r="T55" s="68"/>
      <c r="BD55" s="67"/>
      <c r="BE55" s="70"/>
      <c r="BG55" s="67"/>
      <c r="BH55" s="67"/>
      <c r="BI55" s="67"/>
      <c r="BJ55" s="67"/>
    </row>
    <row r="56" spans="7:62" x14ac:dyDescent="0.15">
      <c r="G56" s="68"/>
      <c r="H56" s="68"/>
      <c r="I56" s="68"/>
      <c r="J56" s="68"/>
      <c r="K56" s="68"/>
      <c r="R56" s="68"/>
      <c r="S56" s="68"/>
      <c r="T56" s="68"/>
      <c r="BD56" s="67"/>
      <c r="BE56" s="70"/>
      <c r="BG56" s="67"/>
      <c r="BH56" s="67"/>
      <c r="BI56" s="67"/>
      <c r="BJ56" s="67"/>
    </row>
    <row r="57" spans="7:62" x14ac:dyDescent="0.15">
      <c r="G57" s="68"/>
      <c r="H57" s="68"/>
      <c r="I57" s="68"/>
      <c r="BD57" s="67"/>
      <c r="BE57" s="70"/>
      <c r="BG57" s="67"/>
      <c r="BH57" s="67"/>
      <c r="BI57" s="67"/>
      <c r="BJ57" s="67"/>
    </row>
    <row r="58" spans="7:62" ht="12.75" x14ac:dyDescent="0.15">
      <c r="G58" s="68"/>
      <c r="H58" s="68"/>
      <c r="I58" s="68"/>
      <c r="L58" s="68"/>
      <c r="M58" s="71"/>
      <c r="N58" s="68"/>
      <c r="O58" s="68"/>
      <c r="BD58" s="67"/>
      <c r="BE58" s="70"/>
      <c r="BG58" s="67"/>
      <c r="BH58" s="67"/>
      <c r="BI58" s="67"/>
      <c r="BJ58" s="67"/>
    </row>
    <row r="59" spans="7:62" x14ac:dyDescent="0.15">
      <c r="G59" s="68"/>
      <c r="H59" s="68"/>
      <c r="I59" s="68"/>
      <c r="BD59" s="67"/>
      <c r="BE59" s="70"/>
      <c r="BG59" s="67"/>
      <c r="BH59" s="67"/>
      <c r="BI59" s="67"/>
      <c r="BJ59" s="67"/>
    </row>
    <row r="60" spans="7:62" x14ac:dyDescent="0.15">
      <c r="G60" s="68"/>
      <c r="H60" s="68"/>
      <c r="I60" s="68"/>
      <c r="BD60" s="67"/>
      <c r="BE60" s="70"/>
      <c r="BG60" s="67"/>
      <c r="BH60" s="67"/>
      <c r="BI60" s="67"/>
      <c r="BJ60" s="67"/>
    </row>
    <row r="61" spans="7:62" x14ac:dyDescent="0.15">
      <c r="G61" s="68"/>
      <c r="H61" s="68"/>
      <c r="I61" s="68"/>
      <c r="BD61" s="67"/>
      <c r="BE61" s="70"/>
      <c r="BG61" s="67"/>
      <c r="BH61" s="67"/>
      <c r="BI61" s="67"/>
      <c r="BJ61" s="67"/>
    </row>
    <row r="62" spans="7:62" x14ac:dyDescent="0.15">
      <c r="BD62" s="67"/>
      <c r="BE62" s="70"/>
      <c r="BG62" s="67"/>
      <c r="BH62" s="67"/>
      <c r="BI62" s="67"/>
      <c r="BJ62" s="67"/>
    </row>
    <row r="63" spans="7:62" x14ac:dyDescent="0.15">
      <c r="BD63" s="67"/>
      <c r="BE63" s="70"/>
      <c r="BG63" s="67"/>
      <c r="BH63" s="67"/>
      <c r="BI63" s="67"/>
      <c r="BJ63" s="67"/>
    </row>
    <row r="64" spans="7:62" x14ac:dyDescent="0.15">
      <c r="BD64" s="67"/>
      <c r="BE64" s="70"/>
      <c r="BG64" s="67"/>
      <c r="BH64" s="67"/>
      <c r="BI64" s="67"/>
      <c r="BJ64" s="67"/>
    </row>
    <row r="65" spans="12:62" x14ac:dyDescent="0.15">
      <c r="BD65" s="67"/>
      <c r="BE65" s="70"/>
      <c r="BG65" s="67"/>
      <c r="BH65" s="67"/>
      <c r="BI65" s="67"/>
      <c r="BJ65" s="67"/>
    </row>
    <row r="66" spans="12:62" x14ac:dyDescent="0.15">
      <c r="BD66" s="67"/>
      <c r="BE66" s="70"/>
      <c r="BG66" s="67"/>
      <c r="BH66" s="67"/>
      <c r="BI66" s="67"/>
      <c r="BJ66" s="67"/>
    </row>
    <row r="67" spans="12:62" x14ac:dyDescent="0.15">
      <c r="BD67" s="67"/>
      <c r="BE67" s="70"/>
      <c r="BG67" s="67"/>
      <c r="BH67" s="67"/>
      <c r="BI67" s="67"/>
      <c r="BJ67" s="67"/>
    </row>
    <row r="69" spans="12:62" ht="12.75" x14ac:dyDescent="0.15">
      <c r="L69" s="68"/>
      <c r="M69" s="71"/>
      <c r="N69" s="68"/>
      <c r="O69" s="68"/>
    </row>
    <row r="70" spans="12:62" ht="12.75" x14ac:dyDescent="0.15">
      <c r="L70" s="68"/>
      <c r="M70" s="71"/>
      <c r="N70" s="68"/>
      <c r="O70" s="68"/>
    </row>
    <row r="71" spans="12:62" ht="12.75" x14ac:dyDescent="0.15">
      <c r="L71" s="68"/>
      <c r="M71" s="71"/>
      <c r="N71" s="68"/>
      <c r="O71" s="68"/>
    </row>
    <row r="72" spans="12:62" ht="12.75" x14ac:dyDescent="0.15">
      <c r="L72" s="68"/>
      <c r="M72" s="71"/>
      <c r="N72" s="68"/>
      <c r="O72" s="68"/>
    </row>
    <row r="73" spans="12:62" ht="12.75" x14ac:dyDescent="0.15">
      <c r="L73" s="68"/>
      <c r="M73" s="71"/>
      <c r="N73" s="68"/>
      <c r="O73" s="68"/>
    </row>
    <row r="74" spans="12:62" ht="12.75" x14ac:dyDescent="0.15">
      <c r="L74" s="68"/>
      <c r="M74" s="71"/>
      <c r="N74" s="68"/>
      <c r="O74" s="68"/>
    </row>
    <row r="75" spans="12:62" ht="12.75" x14ac:dyDescent="0.15">
      <c r="L75" s="68"/>
      <c r="M75" s="71"/>
      <c r="N75" s="68"/>
      <c r="O75" s="68"/>
    </row>
    <row r="76" spans="12:62" ht="12.75" x14ac:dyDescent="0.15">
      <c r="L76" s="68"/>
      <c r="M76" s="71"/>
      <c r="N76" s="68"/>
      <c r="O76" s="68"/>
    </row>
  </sheetData>
  <sheetProtection algorithmName="SHA-512" hashValue="WlYADIWmBpkmDVfOG9R6LdPAHCl2T/ecfVYnfHYTT9+qF0DvNKIcUq0LneYePelZ56qMIFVOTWEo/20dzkV8HA==" saltValue="T0ZP3JK6RXXz6AshUlJ0Jg==" spinCount="100000" sheet="1" objects="1" scenarios="1"/>
  <mergeCells count="113">
    <mergeCell ref="AW19:AW20"/>
    <mergeCell ref="D30:F30"/>
    <mergeCell ref="D31:F31"/>
    <mergeCell ref="H26:I26"/>
    <mergeCell ref="H27:I27"/>
    <mergeCell ref="H28:I28"/>
    <mergeCell ref="H30:I30"/>
    <mergeCell ref="H31:I31"/>
    <mergeCell ref="D25:F25"/>
    <mergeCell ref="D27:F27"/>
    <mergeCell ref="D28:F28"/>
    <mergeCell ref="AT29:AV30"/>
    <mergeCell ref="AA29:AE29"/>
    <mergeCell ref="AA30:AE30"/>
    <mergeCell ref="AS29:AS30"/>
    <mergeCell ref="AL31:AQ31"/>
    <mergeCell ref="AA28:AE28"/>
    <mergeCell ref="AS31:AU31"/>
    <mergeCell ref="AS27:AU27"/>
    <mergeCell ref="AT26:AV26"/>
    <mergeCell ref="D33:F33"/>
    <mergeCell ref="H33:I33"/>
    <mergeCell ref="B2:H3"/>
    <mergeCell ref="AF5:AU5"/>
    <mergeCell ref="B21:J22"/>
    <mergeCell ref="H23:J23"/>
    <mergeCell ref="F12:H12"/>
    <mergeCell ref="F15:H15"/>
    <mergeCell ref="B33:C33"/>
    <mergeCell ref="Y30:Z30"/>
    <mergeCell ref="B31:C31"/>
    <mergeCell ref="H29:I29"/>
    <mergeCell ref="B32:C32"/>
    <mergeCell ref="H32:I32"/>
    <mergeCell ref="D32:F32"/>
    <mergeCell ref="D29:F29"/>
    <mergeCell ref="B27:C27"/>
    <mergeCell ref="B29:C29"/>
    <mergeCell ref="B28:C28"/>
    <mergeCell ref="B30:C30"/>
    <mergeCell ref="P12:S12"/>
    <mergeCell ref="P24:S24"/>
    <mergeCell ref="P21:S21"/>
    <mergeCell ref="Q14:T14"/>
    <mergeCell ref="B7:C7"/>
    <mergeCell ref="C8:K8"/>
    <mergeCell ref="D7:I7"/>
    <mergeCell ref="AO20:AP20"/>
    <mergeCell ref="AH9:AM9"/>
    <mergeCell ref="B23:C23"/>
    <mergeCell ref="B24:C24"/>
    <mergeCell ref="B25:C25"/>
    <mergeCell ref="B26:C26"/>
    <mergeCell ref="D24:F24"/>
    <mergeCell ref="D26:F26"/>
    <mergeCell ref="Q26:T26"/>
    <mergeCell ref="AM26:AP26"/>
    <mergeCell ref="F9:I9"/>
    <mergeCell ref="D23:G23"/>
    <mergeCell ref="AI14:AN14"/>
    <mergeCell ref="G11:I11"/>
    <mergeCell ref="G14:I14"/>
    <mergeCell ref="Z20:AB20"/>
    <mergeCell ref="U23:X23"/>
    <mergeCell ref="R33:U33"/>
    <mergeCell ref="AA32:AE34"/>
    <mergeCell ref="S32:V32"/>
    <mergeCell ref="AL32:AO34"/>
    <mergeCell ref="AL30:AO30"/>
    <mergeCell ref="AM29:AP29"/>
    <mergeCell ref="H25:I25"/>
    <mergeCell ref="M26:M33"/>
    <mergeCell ref="R30:U30"/>
    <mergeCell ref="P27:S27"/>
    <mergeCell ref="AL27:AO27"/>
    <mergeCell ref="AF32:AK34"/>
    <mergeCell ref="S29:V29"/>
    <mergeCell ref="Y28:Z28"/>
    <mergeCell ref="Y29:Z29"/>
    <mergeCell ref="AS17:AT17"/>
    <mergeCell ref="P22:V22"/>
    <mergeCell ref="P18:S18"/>
    <mergeCell ref="AE17:AE21"/>
    <mergeCell ref="AI17:AL17"/>
    <mergeCell ref="P15:S15"/>
    <mergeCell ref="H24:I24"/>
    <mergeCell ref="M11:M24"/>
    <mergeCell ref="Q20:T20"/>
    <mergeCell ref="Q23:T23"/>
    <mergeCell ref="Q17:T17"/>
    <mergeCell ref="Y18:AA18"/>
    <mergeCell ref="Y21:AA21"/>
    <mergeCell ref="P16:AB16"/>
    <mergeCell ref="AS24:AU24"/>
    <mergeCell ref="AS16:AT16"/>
    <mergeCell ref="AH18:AK18"/>
    <mergeCell ref="Z17:AB17"/>
    <mergeCell ref="AO17:AP17"/>
    <mergeCell ref="AT23:AV23"/>
    <mergeCell ref="U17:X17"/>
    <mergeCell ref="AS18:AT18"/>
    <mergeCell ref="AB3:AD3"/>
    <mergeCell ref="AP3:AR4"/>
    <mergeCell ref="AS3:AT3"/>
    <mergeCell ref="AS4:AT4"/>
    <mergeCell ref="AH15:AM15"/>
    <mergeCell ref="S7:V7"/>
    <mergeCell ref="AI8:AN8"/>
    <mergeCell ref="AE9:AE14"/>
    <mergeCell ref="Q11:T11"/>
    <mergeCell ref="Z5:AD5"/>
    <mergeCell ref="AH12:AM12"/>
    <mergeCell ref="AI11:AN11"/>
  </mergeCells>
  <phoneticPr fontId="3"/>
  <dataValidations count="3">
    <dataValidation type="custom" allowBlank="1" showInputMessage="1" showErrorMessage="1" error="入力は少数第1位までにして下さい。" sqref="W7:X7 AU13:AU14">
      <formula1>W7=ROUND(W7,1)</formula1>
    </dataValidation>
    <dataValidation type="custom" allowBlank="1" showInputMessage="1" showErrorMessage="1" sqref="H24:H33">
      <formula1>H24=ROUND(H24,1)</formula1>
    </dataValidation>
    <dataValidation type="custom" allowBlank="1" showInputMessage="1" showErrorMessage="1" error="入力は少数第1位までにしてください。" sqref="AS31:AU31 F15:H15 P12:S12 P15:S15 P18:S18 P21:S21 P24:S24 AH9:AM9 AH12:AM12 AH15:AM15 AU16:AU18 AO21 AA28:AE30 R33:U33 AL30:AO30 AS27:AU27 D24:F33">
      <formula1>D9=ROUND(D9,1)</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pageSetUpPr fitToPage="1"/>
  </sheetPr>
  <dimension ref="B1:BJ76"/>
  <sheetViews>
    <sheetView showGridLines="0" zoomScaleNormal="100" workbookViewId="0">
      <selection activeCell="C1" sqref="C1"/>
    </sheetView>
  </sheetViews>
  <sheetFormatPr defaultColWidth="9" defaultRowHeight="12" x14ac:dyDescent="0.15"/>
  <cols>
    <col min="1" max="2" width="2.875" style="40" customWidth="1"/>
    <col min="3" max="3" width="18.375" style="40" customWidth="1"/>
    <col min="4" max="5" width="4.375" style="40" customWidth="1"/>
    <col min="6" max="6" width="3.75" style="40" customWidth="1"/>
    <col min="7" max="7" width="2.375" style="40" customWidth="1"/>
    <col min="8" max="8" width="10.375" style="40" customWidth="1"/>
    <col min="9" max="9" width="2.375" style="40" customWidth="1"/>
    <col min="10" max="11" width="2.5" style="40" customWidth="1"/>
    <col min="12" max="12" width="2.75" style="40" customWidth="1"/>
    <col min="13" max="13" width="2.875" style="40" customWidth="1"/>
    <col min="14" max="15" width="2.75" style="40" customWidth="1"/>
    <col min="16" max="16" width="3" style="40" customWidth="1"/>
    <col min="17" max="19" width="4.75" style="40" customWidth="1"/>
    <col min="20" max="22" width="2.875" style="40" customWidth="1"/>
    <col min="23" max="24" width="2.5" style="40" customWidth="1"/>
    <col min="25" max="25" width="2.875" style="40" customWidth="1"/>
    <col min="26" max="26" width="7.75" style="40" customWidth="1"/>
    <col min="27" max="27" width="4.75" style="40" customWidth="1"/>
    <col min="28" max="28" width="2" style="40" customWidth="1"/>
    <col min="29" max="30" width="2.375" style="40" customWidth="1"/>
    <col min="31" max="31" width="3.125" style="40" customWidth="1"/>
    <col min="32" max="33" width="2.375" style="40" customWidth="1"/>
    <col min="34" max="34" width="2.875" style="40" customWidth="1"/>
    <col min="35" max="35" width="7.75" style="40" customWidth="1"/>
    <col min="36" max="37" width="4.375" style="40" customWidth="1"/>
    <col min="38" max="38" width="3.375" style="40" customWidth="1"/>
    <col min="39" max="39" width="2.75" style="40" customWidth="1"/>
    <col min="40" max="40" width="2.875" style="40" customWidth="1"/>
    <col min="41" max="41" width="10.75" style="40" customWidth="1"/>
    <col min="42" max="42" width="2.875" style="40" customWidth="1"/>
    <col min="43" max="44" width="2.5" style="40" customWidth="1"/>
    <col min="45" max="45" width="2.75" style="40" customWidth="1"/>
    <col min="46" max="46" width="7.75" style="40" customWidth="1"/>
    <col min="47" max="47" width="11.75" style="40" customWidth="1"/>
    <col min="48" max="48" width="1.875" style="40" customWidth="1"/>
    <col min="49" max="49" width="5.375" style="40" customWidth="1"/>
    <col min="50" max="58" width="9" style="40"/>
    <col min="59" max="59" width="16.25" style="40" customWidth="1"/>
    <col min="60" max="16384" width="9" style="40"/>
  </cols>
  <sheetData>
    <row r="1" spans="2:49" ht="27" customHeight="1" x14ac:dyDescent="0.15">
      <c r="F1" s="39"/>
      <c r="S1" s="85" t="s">
        <v>94</v>
      </c>
      <c r="T1" s="85" t="s">
        <v>283</v>
      </c>
    </row>
    <row r="2" spans="2:49" ht="12" customHeight="1" thickBot="1" x14ac:dyDescent="0.2">
      <c r="B2" s="620" t="s">
        <v>273</v>
      </c>
      <c r="C2" s="620"/>
      <c r="D2" s="620"/>
      <c r="E2" s="620"/>
      <c r="F2" s="620"/>
      <c r="G2" s="620"/>
      <c r="H2" s="620"/>
      <c r="I2" s="127"/>
      <c r="J2" s="127"/>
      <c r="K2" s="127"/>
      <c r="L2" s="127"/>
      <c r="M2" s="127"/>
      <c r="N2" s="127"/>
      <c r="O2" s="127"/>
      <c r="P2" s="127"/>
      <c r="Q2" s="127"/>
      <c r="R2" s="127"/>
      <c r="S2" s="127"/>
      <c r="T2" s="127"/>
      <c r="U2" s="127"/>
      <c r="V2" s="127"/>
      <c r="W2" s="127"/>
      <c r="X2" s="127"/>
      <c r="Y2" s="107"/>
      <c r="Z2" s="41"/>
      <c r="AA2" s="41"/>
      <c r="AB2" s="41"/>
      <c r="AC2" s="41"/>
      <c r="AD2" s="41"/>
      <c r="AE2" s="41"/>
      <c r="AF2" s="41"/>
      <c r="AG2" s="41"/>
      <c r="AH2" s="41"/>
      <c r="AI2" s="41"/>
      <c r="AJ2" s="41"/>
      <c r="AK2" s="41"/>
      <c r="AL2" s="41"/>
      <c r="AM2" s="41"/>
      <c r="AN2" s="41"/>
      <c r="AO2" s="41"/>
      <c r="AP2" s="41"/>
      <c r="AQ2" s="41"/>
      <c r="AR2" s="41"/>
      <c r="AS2" s="41"/>
      <c r="AT2" s="41"/>
      <c r="AU2" s="119"/>
      <c r="AV2" s="117"/>
      <c r="AW2" s="413"/>
    </row>
    <row r="3" spans="2:49" ht="13.15" customHeight="1" x14ac:dyDescent="0.15">
      <c r="B3" s="620"/>
      <c r="C3" s="620"/>
      <c r="D3" s="620"/>
      <c r="E3" s="620"/>
      <c r="F3" s="620"/>
      <c r="G3" s="620"/>
      <c r="H3" s="620"/>
      <c r="I3" s="127"/>
      <c r="J3" s="127"/>
      <c r="K3" s="127"/>
      <c r="L3" s="127"/>
      <c r="M3" s="127"/>
      <c r="N3" s="127"/>
      <c r="O3" s="127"/>
      <c r="P3" s="127"/>
      <c r="Q3" s="127"/>
      <c r="R3" s="127"/>
      <c r="S3" s="127"/>
      <c r="T3" s="127"/>
      <c r="U3" s="127"/>
      <c r="V3" s="127"/>
      <c r="W3" s="127"/>
      <c r="X3" s="127"/>
      <c r="Y3" s="107"/>
      <c r="Z3" s="42"/>
      <c r="AA3" s="42"/>
      <c r="AB3" s="589"/>
      <c r="AC3" s="589"/>
      <c r="AD3" s="589"/>
      <c r="AE3" s="90"/>
      <c r="AF3" s="108"/>
      <c r="AG3" s="108"/>
      <c r="AH3" s="108"/>
      <c r="AI3" s="108"/>
      <c r="AJ3" s="108"/>
      <c r="AK3" s="108"/>
      <c r="AL3" s="108"/>
      <c r="AM3" s="108"/>
      <c r="AN3" s="108"/>
      <c r="AO3" s="108"/>
      <c r="AP3" s="633" t="s">
        <v>328</v>
      </c>
      <c r="AQ3" s="592"/>
      <c r="AR3" s="593"/>
      <c r="AS3" s="597" t="s">
        <v>0</v>
      </c>
      <c r="AT3" s="598"/>
      <c r="AU3" s="118" t="s">
        <v>113</v>
      </c>
      <c r="AV3" s="108"/>
      <c r="AW3" s="413"/>
    </row>
    <row r="4" spans="2:49" ht="14.25" thickBot="1" x14ac:dyDescent="0.2">
      <c r="C4" s="107"/>
      <c r="F4" s="107"/>
      <c r="G4" s="107"/>
      <c r="H4" s="107"/>
      <c r="I4" s="107"/>
      <c r="J4" s="107"/>
      <c r="K4" s="107"/>
      <c r="L4" s="107"/>
      <c r="M4" s="107"/>
      <c r="N4" s="107"/>
      <c r="O4" s="107"/>
      <c r="P4" s="107"/>
      <c r="Q4" s="107"/>
      <c r="R4" s="107"/>
      <c r="S4" s="107"/>
      <c r="T4" s="107"/>
      <c r="U4" s="107"/>
      <c r="V4" s="107"/>
      <c r="W4" s="107"/>
      <c r="X4" s="107"/>
      <c r="Y4" s="107"/>
      <c r="Z4" s="42"/>
      <c r="AA4" s="42"/>
      <c r="AB4" s="109"/>
      <c r="AC4" s="109"/>
      <c r="AD4" s="109"/>
      <c r="AE4" s="90"/>
      <c r="AF4" s="108"/>
      <c r="AG4" s="108"/>
      <c r="AH4" s="108"/>
      <c r="AI4" s="108"/>
      <c r="AJ4" s="108"/>
      <c r="AK4" s="108"/>
      <c r="AL4" s="108"/>
      <c r="AM4" s="108"/>
      <c r="AN4" s="108"/>
      <c r="AO4" s="108"/>
      <c r="AP4" s="594"/>
      <c r="AQ4" s="595"/>
      <c r="AR4" s="596"/>
      <c r="AS4" s="599" t="str">
        <f>+表紙!N28</f>
        <v>○</v>
      </c>
      <c r="AT4" s="600"/>
      <c r="AU4" s="274" t="str">
        <f>+表紙!O28</f>
        <v>　</v>
      </c>
      <c r="AV4" s="108"/>
      <c r="AW4" s="413"/>
    </row>
    <row r="5" spans="2:49" ht="15" customHeight="1" x14ac:dyDescent="0.15">
      <c r="B5" s="154" t="s">
        <v>105</v>
      </c>
      <c r="C5" s="154"/>
      <c r="F5" s="154"/>
      <c r="G5" s="106"/>
      <c r="H5" s="106"/>
      <c r="I5" s="106"/>
      <c r="J5" s="106"/>
      <c r="K5" s="106"/>
      <c r="L5" s="106"/>
      <c r="M5" s="42"/>
      <c r="N5" s="42"/>
      <c r="O5" s="42"/>
      <c r="P5" s="42"/>
      <c r="Q5" s="42"/>
      <c r="R5" s="42"/>
      <c r="S5" s="42"/>
      <c r="T5" s="42"/>
      <c r="U5" s="42"/>
      <c r="V5" s="42"/>
      <c r="W5" s="42"/>
      <c r="X5" s="42"/>
      <c r="Y5" s="42"/>
      <c r="Z5" s="634" t="s">
        <v>101</v>
      </c>
      <c r="AA5" s="634"/>
      <c r="AB5" s="635"/>
      <c r="AC5" s="635"/>
      <c r="AD5" s="635"/>
      <c r="AE5" s="90" t="s">
        <v>106</v>
      </c>
      <c r="AF5" s="630" t="str">
        <f>+表紙!F47</f>
        <v>風越建設株式会社</v>
      </c>
      <c r="AG5" s="630"/>
      <c r="AH5" s="630"/>
      <c r="AI5" s="630"/>
      <c r="AJ5" s="630"/>
      <c r="AK5" s="630"/>
      <c r="AL5" s="630"/>
      <c r="AM5" s="630"/>
      <c r="AN5" s="630"/>
      <c r="AO5" s="630"/>
      <c r="AP5" s="630"/>
      <c r="AQ5" s="630"/>
      <c r="AR5" s="630"/>
      <c r="AS5" s="630"/>
      <c r="AT5" s="630"/>
      <c r="AU5" s="630"/>
      <c r="AV5" s="243"/>
      <c r="AW5" s="413"/>
    </row>
    <row r="6" spans="2:49" ht="24.75" customHeight="1" thickBot="1" x14ac:dyDescent="0.2">
      <c r="B6" s="302" t="s">
        <v>443</v>
      </c>
      <c r="C6" s="134"/>
      <c r="F6" s="134"/>
      <c r="G6" s="134"/>
      <c r="H6" s="134"/>
      <c r="I6" s="134"/>
      <c r="J6" s="134"/>
      <c r="K6" s="134"/>
      <c r="L6" s="134"/>
      <c r="M6" s="134"/>
      <c r="N6" s="134"/>
      <c r="O6" s="134"/>
      <c r="P6" s="134"/>
      <c r="Q6" s="134"/>
      <c r="R6" s="134"/>
      <c r="S6" s="134"/>
      <c r="T6" s="134"/>
      <c r="U6" s="134"/>
      <c r="V6" s="134"/>
      <c r="W6" s="134"/>
      <c r="X6" s="134"/>
      <c r="Y6" s="134"/>
      <c r="AC6" s="42"/>
      <c r="AD6" s="42"/>
      <c r="AE6" s="42"/>
      <c r="AF6" s="42"/>
      <c r="AG6" s="42"/>
      <c r="AH6" s="42"/>
      <c r="AI6" s="42"/>
      <c r="AJ6" s="42"/>
      <c r="AK6" s="42"/>
      <c r="AL6" s="42"/>
      <c r="AM6" s="42"/>
      <c r="AN6" s="42"/>
      <c r="AO6" s="42"/>
      <c r="AP6" s="42"/>
      <c r="AQ6" s="42"/>
      <c r="AR6" s="42"/>
      <c r="AS6" s="42"/>
      <c r="AT6" s="42"/>
      <c r="AU6" s="42"/>
      <c r="AV6" s="42"/>
      <c r="AW6" s="413"/>
    </row>
    <row r="7" spans="2:49" ht="28.15" customHeight="1" thickBot="1" x14ac:dyDescent="0.2">
      <c r="B7" s="537" t="s">
        <v>89</v>
      </c>
      <c r="C7" s="538"/>
      <c r="D7" s="611" t="s">
        <v>216</v>
      </c>
      <c r="E7" s="612"/>
      <c r="F7" s="612"/>
      <c r="G7" s="612"/>
      <c r="H7" s="612"/>
      <c r="I7" s="613"/>
      <c r="J7" s="143"/>
      <c r="K7" s="53"/>
      <c r="L7" s="156"/>
      <c r="M7" s="156"/>
      <c r="N7" s="156"/>
      <c r="O7" s="156"/>
      <c r="P7" s="156"/>
      <c r="Q7" s="156"/>
      <c r="R7" s="156"/>
      <c r="S7" s="533"/>
      <c r="T7" s="534"/>
      <c r="U7" s="534"/>
      <c r="V7" s="534"/>
      <c r="W7" s="278"/>
      <c r="X7" s="278"/>
      <c r="Y7" s="135"/>
      <c r="AB7"/>
      <c r="AC7"/>
      <c r="AD7"/>
      <c r="AE7"/>
      <c r="AF7" s="93"/>
      <c r="AG7" s="93"/>
      <c r="AH7" s="93"/>
      <c r="AI7" s="93"/>
      <c r="AJ7" s="93"/>
      <c r="AK7" s="93"/>
      <c r="AL7" s="93"/>
      <c r="AM7" s="93"/>
      <c r="AN7" s="93"/>
      <c r="AO7" s="53"/>
      <c r="AP7" s="53"/>
      <c r="AQ7" s="53"/>
      <c r="AR7" s="53"/>
      <c r="AS7"/>
      <c r="AT7"/>
      <c r="AU7"/>
      <c r="AV7"/>
      <c r="AW7" s="413"/>
    </row>
    <row r="8" spans="2:49" ht="28.15" customHeight="1" thickTop="1" thickBot="1" x14ac:dyDescent="0.2">
      <c r="B8" s="43" t="s">
        <v>103</v>
      </c>
      <c r="C8" s="548" t="s">
        <v>111</v>
      </c>
      <c r="D8" s="548"/>
      <c r="E8" s="548"/>
      <c r="F8" s="548"/>
      <c r="G8" s="548"/>
      <c r="H8" s="548"/>
      <c r="I8" s="548"/>
      <c r="J8" s="548"/>
      <c r="K8" s="548"/>
      <c r="L8" s="148"/>
      <c r="M8" s="148"/>
      <c r="N8" s="148"/>
      <c r="O8" s="148"/>
      <c r="P8" s="148"/>
      <c r="Q8" s="148"/>
      <c r="R8" s="148"/>
      <c r="S8" s="148"/>
      <c r="T8" s="148"/>
      <c r="U8" s="148"/>
      <c r="V8" s="148"/>
      <c r="W8" s="130"/>
      <c r="X8" s="130"/>
      <c r="Y8" s="130"/>
      <c r="Z8" s="93"/>
      <c r="AA8" s="93"/>
      <c r="AB8" s="93"/>
      <c r="AC8" s="93"/>
      <c r="AD8" s="93"/>
      <c r="AE8" s="93"/>
      <c r="AF8" s="53"/>
      <c r="AG8" s="49"/>
      <c r="AH8" s="45" t="s">
        <v>29</v>
      </c>
      <c r="AI8" s="531" t="s">
        <v>337</v>
      </c>
      <c r="AJ8" s="531"/>
      <c r="AK8" s="531"/>
      <c r="AL8" s="531"/>
      <c r="AM8" s="531"/>
      <c r="AN8" s="532"/>
      <c r="AO8" s="53"/>
      <c r="AP8" s="53"/>
      <c r="AQ8" s="53"/>
      <c r="AR8" s="53"/>
      <c r="AS8"/>
      <c r="AT8"/>
      <c r="AU8"/>
      <c r="AV8"/>
      <c r="AW8" s="413"/>
    </row>
    <row r="9" spans="2:49" ht="24.75" customHeight="1" thickTop="1" thickBot="1" x14ac:dyDescent="0.2">
      <c r="B9" s="188" t="s">
        <v>257</v>
      </c>
      <c r="F9" s="545" t="s">
        <v>196</v>
      </c>
      <c r="G9" s="546"/>
      <c r="H9" s="546"/>
      <c r="I9" s="547"/>
      <c r="J9" s="148"/>
      <c r="K9" s="148"/>
      <c r="L9" s="148"/>
      <c r="M9" s="148"/>
      <c r="N9" s="148"/>
      <c r="O9" s="148"/>
      <c r="P9" s="148"/>
      <c r="Q9" s="148"/>
      <c r="R9" s="148"/>
      <c r="S9" s="148"/>
      <c r="T9" s="148"/>
      <c r="U9" s="148"/>
      <c r="V9" s="148"/>
      <c r="W9" s="130"/>
      <c r="X9" s="130"/>
      <c r="Y9" s="130"/>
      <c r="Z9" s="93"/>
      <c r="AA9" s="93"/>
      <c r="AB9" s="93"/>
      <c r="AC9" s="93"/>
      <c r="AD9" s="93"/>
      <c r="AE9" s="564" t="s">
        <v>20</v>
      </c>
      <c r="AF9" s="56"/>
      <c r="AH9" s="535"/>
      <c r="AI9" s="536"/>
      <c r="AJ9" s="536"/>
      <c r="AK9" s="536"/>
      <c r="AL9" s="536"/>
      <c r="AM9" s="536"/>
      <c r="AN9" s="52" t="s">
        <v>13</v>
      </c>
      <c r="AO9" s="53"/>
      <c r="AP9" s="53"/>
      <c r="AQ9" s="53"/>
      <c r="AR9" s="53"/>
      <c r="AS9"/>
      <c r="AT9"/>
      <c r="AU9"/>
      <c r="AV9"/>
      <c r="AW9" s="413"/>
    </row>
    <row r="10" spans="2:49" ht="24.75" customHeight="1" thickTop="1" thickBot="1" x14ac:dyDescent="0.2">
      <c r="F10" s="94"/>
      <c r="G10" s="129"/>
      <c r="H10" s="129"/>
      <c r="I10" s="129"/>
      <c r="J10" s="129"/>
      <c r="K10" s="129"/>
      <c r="L10" s="129"/>
      <c r="M10" s="129"/>
      <c r="N10" s="129"/>
      <c r="O10" s="129"/>
      <c r="P10" s="129"/>
      <c r="Q10" s="129"/>
      <c r="R10" s="129"/>
      <c r="S10" s="129"/>
      <c r="T10" s="129"/>
      <c r="U10" s="129"/>
      <c r="V10" s="129"/>
      <c r="W10" s="130"/>
      <c r="X10" s="130"/>
      <c r="Y10" s="130"/>
      <c r="Z10" s="93"/>
      <c r="AA10" s="93"/>
      <c r="AB10" s="93"/>
      <c r="AD10" s="53"/>
      <c r="AE10" s="565"/>
      <c r="AF10" s="56"/>
      <c r="AN10" s="53"/>
      <c r="AO10" s="53"/>
      <c r="AP10" s="53"/>
      <c r="AQ10" s="53"/>
      <c r="AR10" s="53"/>
      <c r="AS10"/>
      <c r="AT10"/>
      <c r="AU10"/>
      <c r="AV10"/>
      <c r="AW10" s="413"/>
    </row>
    <row r="11" spans="2:49" ht="27" customHeight="1" thickTop="1" thickBot="1" x14ac:dyDescent="0.2">
      <c r="C11" s="164" t="s">
        <v>197</v>
      </c>
      <c r="F11" s="45" t="s">
        <v>17</v>
      </c>
      <c r="G11" s="531" t="s">
        <v>331</v>
      </c>
      <c r="H11" s="531"/>
      <c r="I11" s="532"/>
      <c r="J11" s="46"/>
      <c r="K11" s="47"/>
      <c r="L11" s="48"/>
      <c r="M11" s="554" t="s">
        <v>18</v>
      </c>
      <c r="N11" s="48"/>
      <c r="O11" s="49"/>
      <c r="P11" s="45" t="s">
        <v>19</v>
      </c>
      <c r="Q11" s="551" t="s">
        <v>274</v>
      </c>
      <c r="R11" s="551"/>
      <c r="S11" s="551"/>
      <c r="T11" s="552"/>
      <c r="U11" s="190"/>
      <c r="V11" s="64"/>
      <c r="W11" s="53"/>
      <c r="X11" s="53"/>
      <c r="Y11"/>
      <c r="Z11"/>
      <c r="AA11"/>
      <c r="AB11"/>
      <c r="AC11" s="53"/>
      <c r="AD11" s="61"/>
      <c r="AE11" s="565"/>
      <c r="AF11" s="145"/>
      <c r="AG11" s="49"/>
      <c r="AH11" s="45" t="s">
        <v>36</v>
      </c>
      <c r="AI11" s="531" t="s">
        <v>280</v>
      </c>
      <c r="AJ11" s="531"/>
      <c r="AK11" s="531"/>
      <c r="AL11" s="531"/>
      <c r="AM11" s="531"/>
      <c r="AN11" s="532"/>
      <c r="AO11" s="53"/>
      <c r="AP11" s="53"/>
      <c r="AQ11" s="53"/>
      <c r="AR11" s="53"/>
      <c r="AS11"/>
      <c r="AT11"/>
      <c r="AU11"/>
      <c r="AV11"/>
      <c r="AW11" s="413"/>
    </row>
    <row r="12" spans="2:49" ht="24.75" customHeight="1" thickTop="1" thickBot="1" x14ac:dyDescent="0.2">
      <c r="F12" s="549">
        <f>+ROUND(P12,1)+ROUND(P15,1)+ROUND(P18,1)+ROUND(P24,1)+P27-ROUND(F15,1)</f>
        <v>0</v>
      </c>
      <c r="G12" s="550"/>
      <c r="H12" s="550"/>
      <c r="I12" s="52" t="s">
        <v>13</v>
      </c>
      <c r="J12" s="53"/>
      <c r="K12" s="54"/>
      <c r="L12" s="53"/>
      <c r="M12" s="555"/>
      <c r="N12" s="55"/>
      <c r="P12" s="535"/>
      <c r="Q12" s="553"/>
      <c r="R12" s="553"/>
      <c r="S12" s="553"/>
      <c r="T12" s="52" t="s">
        <v>13</v>
      </c>
      <c r="U12" s="53"/>
      <c r="V12" s="53"/>
      <c r="W12" s="53"/>
      <c r="X12" s="53"/>
      <c r="Y12"/>
      <c r="Z12"/>
      <c r="AA12"/>
      <c r="AB12"/>
      <c r="AC12" s="56"/>
      <c r="AE12" s="565"/>
      <c r="AG12" s="137"/>
      <c r="AH12" s="535"/>
      <c r="AI12" s="536"/>
      <c r="AJ12" s="536"/>
      <c r="AK12" s="536"/>
      <c r="AL12" s="536"/>
      <c r="AM12" s="536"/>
      <c r="AN12" s="52" t="s">
        <v>13</v>
      </c>
      <c r="AO12" s="53"/>
      <c r="AP12" s="53"/>
      <c r="AQ12" s="53"/>
      <c r="AR12" s="53"/>
      <c r="AS12"/>
      <c r="AT12"/>
      <c r="AU12"/>
      <c r="AV12"/>
      <c r="AW12" s="413"/>
    </row>
    <row r="13" spans="2:49" ht="24.75" customHeight="1" thickTop="1" thickBot="1" x14ac:dyDescent="0.2">
      <c r="J13" s="53"/>
      <c r="K13" s="57"/>
      <c r="L13" s="53"/>
      <c r="M13" s="555"/>
      <c r="N13" s="56"/>
      <c r="U13" s="53"/>
      <c r="V13" s="53"/>
      <c r="W13" s="53"/>
      <c r="X13" s="53"/>
      <c r="Y13"/>
      <c r="Z13"/>
      <c r="AA13"/>
      <c r="AB13"/>
      <c r="AC13" s="56"/>
      <c r="AE13" s="565"/>
      <c r="AG13" s="143"/>
      <c r="AH13" s="140"/>
      <c r="AI13" s="141"/>
      <c r="AJ13" s="141"/>
      <c r="AK13" s="141"/>
      <c r="AL13" s="141"/>
      <c r="AM13" s="142"/>
      <c r="AN13" s="142"/>
      <c r="AQ13" s="41"/>
      <c r="AR13" s="41"/>
      <c r="AS13" s="139"/>
      <c r="AT13" s="139"/>
      <c r="AU13" s="278"/>
      <c r="AV13" s="53"/>
      <c r="AW13" s="413"/>
    </row>
    <row r="14" spans="2:49" ht="27" customHeight="1" thickTop="1" thickBot="1" x14ac:dyDescent="0.2">
      <c r="F14" s="51" t="s">
        <v>427</v>
      </c>
      <c r="G14" s="557" t="s">
        <v>222</v>
      </c>
      <c r="H14" s="557"/>
      <c r="I14" s="558"/>
      <c r="J14" s="59"/>
      <c r="K14" s="60"/>
      <c r="L14" s="53"/>
      <c r="M14" s="555"/>
      <c r="N14" s="56"/>
      <c r="O14" s="48"/>
      <c r="P14" s="45" t="s">
        <v>24</v>
      </c>
      <c r="Q14" s="567" t="s">
        <v>275</v>
      </c>
      <c r="R14" s="567"/>
      <c r="S14" s="567"/>
      <c r="T14" s="568"/>
      <c r="U14" s="190"/>
      <c r="V14" s="64"/>
      <c r="W14" s="53"/>
      <c r="X14" s="53"/>
      <c r="Y14"/>
      <c r="Z14"/>
      <c r="AA14"/>
      <c r="AB14"/>
      <c r="AC14" s="56"/>
      <c r="AE14" s="566"/>
      <c r="AG14" s="144"/>
      <c r="AH14" s="51" t="s">
        <v>176</v>
      </c>
      <c r="AI14" s="606" t="s">
        <v>292</v>
      </c>
      <c r="AJ14" s="606"/>
      <c r="AK14" s="606"/>
      <c r="AL14" s="606"/>
      <c r="AM14" s="606"/>
      <c r="AN14" s="607"/>
      <c r="AO14"/>
      <c r="AS14" s="139"/>
      <c r="AT14" s="139"/>
      <c r="AU14" s="278"/>
      <c r="AV14" s="53"/>
      <c r="AW14" s="413"/>
    </row>
    <row r="15" spans="2:49" ht="24.75" customHeight="1" thickBot="1" x14ac:dyDescent="0.2">
      <c r="F15" s="602"/>
      <c r="G15" s="603"/>
      <c r="H15" s="603"/>
      <c r="I15" s="44" t="s">
        <v>13</v>
      </c>
      <c r="J15" s="53"/>
      <c r="K15" s="56"/>
      <c r="L15" s="53"/>
      <c r="M15" s="555"/>
      <c r="N15" s="56"/>
      <c r="P15" s="535"/>
      <c r="Q15" s="553"/>
      <c r="R15" s="553"/>
      <c r="S15" s="553"/>
      <c r="T15" s="52" t="s">
        <v>13</v>
      </c>
      <c r="U15" s="53"/>
      <c r="V15" s="53"/>
      <c r="W15" s="53"/>
      <c r="X15" s="53"/>
      <c r="Y15"/>
      <c r="Z15"/>
      <c r="AA15"/>
      <c r="AB15"/>
      <c r="AC15" s="56"/>
      <c r="AH15" s="543"/>
      <c r="AI15" s="544"/>
      <c r="AJ15" s="544"/>
      <c r="AK15" s="544"/>
      <c r="AL15" s="544"/>
      <c r="AM15" s="544"/>
      <c r="AN15" s="44" t="s">
        <v>13</v>
      </c>
      <c r="AO15"/>
      <c r="AS15" s="62" t="s">
        <v>30</v>
      </c>
      <c r="AT15" s="63"/>
      <c r="AW15" s="413"/>
    </row>
    <row r="16" spans="2:49" ht="24.75" customHeight="1" thickTop="1" thickBot="1" x14ac:dyDescent="0.2">
      <c r="K16" s="56"/>
      <c r="L16" s="53"/>
      <c r="M16" s="555"/>
      <c r="N16" s="56"/>
      <c r="P16" s="530" t="str">
        <f>+IF(Y18=0,"",IF(Y18-P18=Y18,"エラー！：⑥残さ物量があるのに、④自ら中間処理した量がゼロになっています",""))</f>
        <v/>
      </c>
      <c r="Q16" s="530"/>
      <c r="R16" s="530"/>
      <c r="S16" s="530"/>
      <c r="T16" s="530"/>
      <c r="U16" s="530"/>
      <c r="V16" s="530"/>
      <c r="W16" s="530"/>
      <c r="X16" s="530"/>
      <c r="Y16" s="530"/>
      <c r="Z16" s="530"/>
      <c r="AA16" s="530"/>
      <c r="AB16" s="530"/>
      <c r="AC16" s="56"/>
      <c r="AD16" s="53"/>
      <c r="AE16" s="186"/>
      <c r="AP16" s="50"/>
      <c r="AQ16" s="53"/>
      <c r="AS16" s="528" t="s">
        <v>175</v>
      </c>
      <c r="AT16" s="529"/>
      <c r="AU16" s="95"/>
      <c r="AV16" s="44" t="s">
        <v>13</v>
      </c>
      <c r="AW16" s="413"/>
    </row>
    <row r="17" spans="2:49" ht="27" customHeight="1" thickTop="1" thickBot="1" x14ac:dyDescent="0.2">
      <c r="K17" s="56"/>
      <c r="L17" s="53"/>
      <c r="M17" s="555"/>
      <c r="N17" s="56"/>
      <c r="O17" s="48"/>
      <c r="P17" s="45" t="s">
        <v>27</v>
      </c>
      <c r="Q17" s="531" t="s">
        <v>276</v>
      </c>
      <c r="R17" s="531"/>
      <c r="S17" s="531"/>
      <c r="T17" s="532"/>
      <c r="U17" s="541"/>
      <c r="V17" s="542"/>
      <c r="W17" s="542"/>
      <c r="X17" s="542"/>
      <c r="Y17" s="136" t="s">
        <v>21</v>
      </c>
      <c r="Z17" s="531" t="s">
        <v>279</v>
      </c>
      <c r="AA17" s="531"/>
      <c r="AB17" s="532"/>
      <c r="AC17" s="149"/>
      <c r="AD17" s="144"/>
      <c r="AE17" s="554" t="s">
        <v>28</v>
      </c>
      <c r="AF17" s="48"/>
      <c r="AG17" s="48"/>
      <c r="AH17" s="247" t="s">
        <v>178</v>
      </c>
      <c r="AI17" s="557" t="s">
        <v>281</v>
      </c>
      <c r="AJ17" s="557"/>
      <c r="AK17" s="557"/>
      <c r="AL17" s="558"/>
      <c r="AM17" s="48"/>
      <c r="AN17" s="255"/>
      <c r="AO17" s="610" t="s">
        <v>253</v>
      </c>
      <c r="AP17" s="558"/>
      <c r="AQ17" s="257"/>
      <c r="AS17" s="528" t="s">
        <v>259</v>
      </c>
      <c r="AT17" s="529"/>
      <c r="AU17" s="95"/>
      <c r="AV17" s="44" t="s">
        <v>34</v>
      </c>
      <c r="AW17" s="413"/>
    </row>
    <row r="18" spans="2:49" ht="24.75" customHeight="1" thickBot="1" x14ac:dyDescent="0.2">
      <c r="K18" s="56"/>
      <c r="L18" s="53"/>
      <c r="M18" s="555"/>
      <c r="N18" s="56"/>
      <c r="P18" s="535"/>
      <c r="Q18" s="553"/>
      <c r="R18" s="553"/>
      <c r="S18" s="553"/>
      <c r="T18" s="52" t="s">
        <v>13</v>
      </c>
      <c r="U18"/>
      <c r="V18" s="248"/>
      <c r="W18"/>
      <c r="X18" s="194"/>
      <c r="Y18" s="549">
        <f>+ROUND(AH9,1)+ROUND(AH12,1)+ROUND(AH15,1)+AH18</f>
        <v>0</v>
      </c>
      <c r="Z18" s="550"/>
      <c r="AA18" s="550"/>
      <c r="AB18" s="52" t="s">
        <v>4</v>
      </c>
      <c r="AC18" s="193"/>
      <c r="AD18" s="193"/>
      <c r="AE18" s="555"/>
      <c r="AH18" s="585">
        <f>+ROUND(AO18,1)+ROUND(AO21,1)</f>
        <v>0</v>
      </c>
      <c r="AI18" s="582"/>
      <c r="AJ18" s="582"/>
      <c r="AK18" s="582"/>
      <c r="AL18" s="44" t="s">
        <v>13</v>
      </c>
      <c r="AM18" s="55"/>
      <c r="AO18" s="273">
        <f>+ROUND(AU16,1)+ROUND(AU17,1)+ROUND(AU18,1)</f>
        <v>0</v>
      </c>
      <c r="AP18" s="44" t="s">
        <v>34</v>
      </c>
      <c r="AS18" s="528" t="s">
        <v>177</v>
      </c>
      <c r="AT18" s="529"/>
      <c r="AU18" s="95"/>
      <c r="AV18" s="44" t="s">
        <v>26</v>
      </c>
      <c r="AW18" s="413"/>
    </row>
    <row r="19" spans="2:49" ht="24.75" customHeight="1" thickTop="1" thickBot="1" x14ac:dyDescent="0.2">
      <c r="K19" s="56"/>
      <c r="L19" s="53"/>
      <c r="M19" s="555"/>
      <c r="N19" s="56"/>
      <c r="P19" s="131"/>
      <c r="Q19" s="266"/>
      <c r="R19" s="197"/>
      <c r="S19" s="131"/>
      <c r="T19" s="131"/>
      <c r="U19" s="133"/>
      <c r="V19" s="249"/>
      <c r="W19" s="133"/>
      <c r="X19" s="133"/>
      <c r="Y19" s="132"/>
      <c r="Z19" s="132"/>
      <c r="AA19" s="132"/>
      <c r="AB19" s="132"/>
      <c r="AC19" s="53"/>
      <c r="AD19" s="53"/>
      <c r="AE19" s="555"/>
      <c r="AH19" s="53"/>
      <c r="AI19" s="56"/>
      <c r="AJ19" s="53"/>
      <c r="AK19" s="53"/>
      <c r="AL19" s="53"/>
      <c r="AM19" s="56"/>
      <c r="AS19"/>
      <c r="AT19"/>
      <c r="AU19"/>
      <c r="AV19"/>
      <c r="AW19" s="636" t="s">
        <v>450</v>
      </c>
    </row>
    <row r="20" spans="2:49" ht="27" customHeight="1" thickTop="1" thickBot="1" x14ac:dyDescent="0.2">
      <c r="K20" s="56"/>
      <c r="L20" s="53"/>
      <c r="M20" s="555"/>
      <c r="N20" s="56"/>
      <c r="P20" s="45" t="s">
        <v>48</v>
      </c>
      <c r="Q20" s="531" t="s">
        <v>277</v>
      </c>
      <c r="R20" s="531"/>
      <c r="S20" s="531"/>
      <c r="T20" s="532"/>
      <c r="U20" s="131"/>
      <c r="V20" s="250"/>
      <c r="W20" s="253"/>
      <c r="X20" s="254"/>
      <c r="Y20" s="136" t="s">
        <v>25</v>
      </c>
      <c r="Z20" s="531" t="s">
        <v>278</v>
      </c>
      <c r="AA20" s="531"/>
      <c r="AB20" s="532"/>
      <c r="AC20" s="53"/>
      <c r="AD20" s="53"/>
      <c r="AE20" s="555"/>
      <c r="AG20" s="53"/>
      <c r="AH20" s="53"/>
      <c r="AI20" s="56"/>
      <c r="AJ20" s="53"/>
      <c r="AK20" s="53"/>
      <c r="AL20" s="147"/>
      <c r="AM20" s="56"/>
      <c r="AN20" s="256"/>
      <c r="AO20" s="610" t="s">
        <v>255</v>
      </c>
      <c r="AP20" s="558"/>
      <c r="AQ20" s="191"/>
      <c r="AR20" s="53"/>
      <c r="AS20" s="58"/>
      <c r="AT20" s="58"/>
      <c r="AW20" s="636"/>
    </row>
    <row r="21" spans="2:49" ht="25.15" customHeight="1" thickBot="1" x14ac:dyDescent="0.2">
      <c r="B21" s="604" t="s">
        <v>444</v>
      </c>
      <c r="C21" s="604"/>
      <c r="D21" s="604"/>
      <c r="E21" s="604"/>
      <c r="F21" s="604"/>
      <c r="G21" s="604"/>
      <c r="H21" s="604"/>
      <c r="I21" s="604"/>
      <c r="J21" s="604"/>
      <c r="K21" s="56"/>
      <c r="L21" s="53"/>
      <c r="M21" s="555"/>
      <c r="N21" s="56"/>
      <c r="P21" s="535"/>
      <c r="Q21" s="562"/>
      <c r="R21" s="562"/>
      <c r="S21" s="562"/>
      <c r="T21" s="52" t="s">
        <v>13</v>
      </c>
      <c r="U21" s="131"/>
      <c r="V21" s="131"/>
      <c r="W21" s="131"/>
      <c r="X21" s="131"/>
      <c r="Y21" s="549">
        <f>+P18-Y18</f>
        <v>0</v>
      </c>
      <c r="Z21" s="550"/>
      <c r="AA21" s="550"/>
      <c r="AB21" s="52" t="s">
        <v>4</v>
      </c>
      <c r="AC21" s="133"/>
      <c r="AD21" s="53"/>
      <c r="AE21" s="556"/>
      <c r="AG21" s="53"/>
      <c r="AH21" s="53"/>
      <c r="AI21" s="56"/>
      <c r="AJ21" s="53"/>
      <c r="AK21" s="53"/>
      <c r="AL21" s="53"/>
      <c r="AM21" s="53"/>
      <c r="AN21" s="147"/>
      <c r="AO21" s="95"/>
      <c r="AP21" s="44" t="s">
        <v>38</v>
      </c>
      <c r="AQ21" s="191"/>
      <c r="AR21" s="53"/>
      <c r="AS21"/>
      <c r="AT21"/>
      <c r="AU21"/>
      <c r="AV21"/>
      <c r="AW21" s="413"/>
    </row>
    <row r="22" spans="2:49" ht="25.5" customHeight="1" thickTop="1" thickBot="1" x14ac:dyDescent="0.2">
      <c r="B22" s="605"/>
      <c r="C22" s="605"/>
      <c r="D22" s="605"/>
      <c r="E22" s="605"/>
      <c r="F22" s="605"/>
      <c r="G22" s="605"/>
      <c r="H22" s="605"/>
      <c r="I22" s="605"/>
      <c r="J22" s="605"/>
      <c r="K22" s="56"/>
      <c r="L22" s="53"/>
      <c r="M22" s="555"/>
      <c r="N22" s="56"/>
      <c r="P22" s="559" t="str">
        <f>+IF(P21=0,"",IF(P18&lt;P21,"エラー !：④の内数である⑤の量が④を超えています",""))</f>
        <v/>
      </c>
      <c r="Q22" s="559"/>
      <c r="R22" s="559"/>
      <c r="S22" s="559"/>
      <c r="T22" s="559"/>
      <c r="U22" s="559"/>
      <c r="V22" s="559"/>
      <c r="W22" s="132"/>
      <c r="X22" s="132"/>
      <c r="Y22" s="132"/>
      <c r="Z22" s="132"/>
      <c r="AA22" s="132"/>
      <c r="AB22" s="132"/>
      <c r="AC22" s="53"/>
      <c r="AD22" s="53"/>
      <c r="AE22" s="186"/>
      <c r="AG22" s="53"/>
      <c r="AH22" s="53"/>
      <c r="AI22" s="56"/>
      <c r="AJ22" s="53"/>
      <c r="AK22" s="53"/>
      <c r="AL22" s="53"/>
      <c r="AM22" s="53"/>
      <c r="AN22" s="53"/>
      <c r="AW22" s="413"/>
    </row>
    <row r="23" spans="2:49" ht="27" customHeight="1" thickTop="1" thickBot="1" x14ac:dyDescent="0.2">
      <c r="B23" s="601" t="s">
        <v>199</v>
      </c>
      <c r="C23" s="540"/>
      <c r="D23" s="539" t="s">
        <v>445</v>
      </c>
      <c r="E23" s="539"/>
      <c r="F23" s="539"/>
      <c r="G23" s="540"/>
      <c r="H23" s="601" t="s">
        <v>446</v>
      </c>
      <c r="I23" s="539"/>
      <c r="J23" s="540"/>
      <c r="K23" s="56"/>
      <c r="L23" s="53"/>
      <c r="M23" s="555"/>
      <c r="N23" s="56"/>
      <c r="O23" s="48"/>
      <c r="P23" s="51" t="s">
        <v>88</v>
      </c>
      <c r="Q23" s="557" t="s">
        <v>32</v>
      </c>
      <c r="R23" s="557"/>
      <c r="S23" s="557"/>
      <c r="T23" s="558"/>
      <c r="U23" s="560"/>
      <c r="V23" s="561"/>
      <c r="W23" s="561"/>
      <c r="X23" s="561"/>
      <c r="AC23" s="53"/>
      <c r="AD23" s="53"/>
      <c r="AE23"/>
      <c r="AF23"/>
      <c r="AG23"/>
      <c r="AH23"/>
      <c r="AI23" s="258"/>
      <c r="AJ23"/>
      <c r="AK23" s="53"/>
      <c r="AL23" s="53"/>
      <c r="AM23" s="53"/>
      <c r="AN23" s="151"/>
      <c r="AP23" s="53"/>
      <c r="AR23" s="49"/>
      <c r="AS23" s="136" t="s">
        <v>190</v>
      </c>
      <c r="AT23" s="531" t="s">
        <v>191</v>
      </c>
      <c r="AU23" s="531"/>
      <c r="AV23" s="532"/>
      <c r="AW23" s="413"/>
    </row>
    <row r="24" spans="2:49" ht="27" customHeight="1" thickBot="1" x14ac:dyDescent="0.2">
      <c r="B24" s="614" t="s">
        <v>200</v>
      </c>
      <c r="C24" s="615"/>
      <c r="D24" s="603">
        <v>0</v>
      </c>
      <c r="E24" s="603"/>
      <c r="F24" s="603"/>
      <c r="G24" s="195" t="s">
        <v>198</v>
      </c>
      <c r="H24" s="581">
        <f>+F12</f>
        <v>0</v>
      </c>
      <c r="I24" s="582"/>
      <c r="J24" s="195" t="s">
        <v>198</v>
      </c>
      <c r="K24" s="56"/>
      <c r="L24" s="53"/>
      <c r="M24" s="556"/>
      <c r="P24" s="543"/>
      <c r="Q24" s="563"/>
      <c r="R24" s="563"/>
      <c r="S24" s="563"/>
      <c r="T24" s="44" t="s">
        <v>13</v>
      </c>
      <c r="U24"/>
      <c r="V24"/>
      <c r="W24"/>
      <c r="X24"/>
      <c r="AC24" s="53"/>
      <c r="AD24" s="53"/>
      <c r="AE24"/>
      <c r="AF24"/>
      <c r="AG24"/>
      <c r="AH24"/>
      <c r="AI24" s="258"/>
      <c r="AJ24"/>
      <c r="AK24" s="53"/>
      <c r="AL24" s="141"/>
      <c r="AM24" s="53"/>
      <c r="AN24" s="53"/>
      <c r="AQ24" s="56"/>
      <c r="AR24" s="146"/>
      <c r="AS24" s="549">
        <f>+ROUND(AU16,1)+ROUND(AA28,1)</f>
        <v>0</v>
      </c>
      <c r="AT24" s="550"/>
      <c r="AU24" s="550"/>
      <c r="AV24" s="52" t="s">
        <v>13</v>
      </c>
      <c r="AW24" s="413"/>
    </row>
    <row r="25" spans="2:49" ht="27" customHeight="1" thickBot="1" x14ac:dyDescent="0.2">
      <c r="B25" s="614" t="s">
        <v>201</v>
      </c>
      <c r="C25" s="615"/>
      <c r="D25" s="603">
        <v>0</v>
      </c>
      <c r="E25" s="603"/>
      <c r="F25" s="603"/>
      <c r="G25" s="195" t="s">
        <v>198</v>
      </c>
      <c r="H25" s="581">
        <f>+P12+AH9</f>
        <v>0</v>
      </c>
      <c r="I25" s="582"/>
      <c r="J25" s="195" t="s">
        <v>198</v>
      </c>
      <c r="K25" s="56"/>
      <c r="L25" s="53"/>
      <c r="P25" s="53"/>
      <c r="Q25" s="53"/>
      <c r="R25" s="53"/>
      <c r="S25" s="53"/>
      <c r="T25" s="53"/>
      <c r="U25" s="53"/>
      <c r="V25" s="53"/>
      <c r="AE25" s="150"/>
      <c r="AH25" s="53"/>
      <c r="AI25" s="56"/>
      <c r="AJ25" s="53"/>
      <c r="AK25" s="53"/>
      <c r="AL25" s="187"/>
      <c r="AM25" s="187"/>
      <c r="AN25" s="187"/>
      <c r="AQ25" s="268"/>
      <c r="AR25" s="128"/>
      <c r="AW25" s="413"/>
    </row>
    <row r="26" spans="2:49" ht="27" customHeight="1" thickTop="1" thickBot="1" x14ac:dyDescent="0.2">
      <c r="B26" s="614" t="s">
        <v>202</v>
      </c>
      <c r="C26" s="615"/>
      <c r="D26" s="603">
        <v>0</v>
      </c>
      <c r="E26" s="603"/>
      <c r="F26" s="603"/>
      <c r="G26" s="195" t="s">
        <v>198</v>
      </c>
      <c r="H26" s="581">
        <f>+P21</f>
        <v>0</v>
      </c>
      <c r="I26" s="582"/>
      <c r="J26" s="195" t="s">
        <v>198</v>
      </c>
      <c r="K26" s="56"/>
      <c r="L26" s="144"/>
      <c r="M26" s="554" t="s">
        <v>35</v>
      </c>
      <c r="N26" s="48"/>
      <c r="O26" s="48"/>
      <c r="P26" s="247" t="s">
        <v>180</v>
      </c>
      <c r="Q26" s="557" t="s">
        <v>181</v>
      </c>
      <c r="R26" s="557"/>
      <c r="S26" s="557"/>
      <c r="T26" s="558"/>
      <c r="U26" s="48"/>
      <c r="V26" s="48"/>
      <c r="W26" s="48"/>
      <c r="X26" s="48"/>
      <c r="Y26" s="48"/>
      <c r="Z26" s="48"/>
      <c r="AA26" s="48"/>
      <c r="AB26" s="48"/>
      <c r="AC26" s="48"/>
      <c r="AD26" s="48"/>
      <c r="AE26" s="48"/>
      <c r="AF26" s="48"/>
      <c r="AG26" s="48"/>
      <c r="AH26" s="48"/>
      <c r="AI26" s="61"/>
      <c r="AJ26" s="48"/>
      <c r="AK26" s="49"/>
      <c r="AL26" s="136" t="s">
        <v>187</v>
      </c>
      <c r="AM26" s="531" t="s">
        <v>282</v>
      </c>
      <c r="AN26" s="531"/>
      <c r="AO26" s="531"/>
      <c r="AP26" s="532"/>
      <c r="AQ26" s="270"/>
      <c r="AR26" s="271"/>
      <c r="AS26" s="136" t="s">
        <v>192</v>
      </c>
      <c r="AT26" s="531" t="s">
        <v>430</v>
      </c>
      <c r="AU26" s="531"/>
      <c r="AV26" s="532"/>
      <c r="AW26" s="413"/>
    </row>
    <row r="27" spans="2:49" ht="27" customHeight="1" thickBot="1" x14ac:dyDescent="0.2">
      <c r="B27" s="614" t="s">
        <v>223</v>
      </c>
      <c r="C27" s="615"/>
      <c r="D27" s="603">
        <v>0</v>
      </c>
      <c r="E27" s="603"/>
      <c r="F27" s="603"/>
      <c r="G27" s="195" t="s">
        <v>198</v>
      </c>
      <c r="H27" s="581">
        <f>+Y21</f>
        <v>0</v>
      </c>
      <c r="I27" s="582"/>
      <c r="J27" s="195" t="s">
        <v>198</v>
      </c>
      <c r="M27" s="555"/>
      <c r="P27" s="585">
        <f>+R30+ROUND(R33,1)</f>
        <v>0</v>
      </c>
      <c r="Q27" s="586"/>
      <c r="R27" s="586"/>
      <c r="S27" s="586"/>
      <c r="T27" s="44" t="s">
        <v>38</v>
      </c>
      <c r="U27" s="64"/>
      <c r="V27" s="64"/>
      <c r="Y27" s="62" t="s">
        <v>39</v>
      </c>
      <c r="Z27" s="65"/>
      <c r="AH27" s="53"/>
      <c r="AI27" s="53"/>
      <c r="AJ27" s="53"/>
      <c r="AK27" s="53"/>
      <c r="AL27" s="549">
        <f>+AH18+P27</f>
        <v>0</v>
      </c>
      <c r="AM27" s="550"/>
      <c r="AN27" s="550"/>
      <c r="AO27" s="550"/>
      <c r="AP27" s="52" t="s">
        <v>13</v>
      </c>
      <c r="AQ27" s="268"/>
      <c r="AR27" s="128"/>
      <c r="AS27" s="535"/>
      <c r="AT27" s="536"/>
      <c r="AU27" s="536"/>
      <c r="AV27" s="52" t="s">
        <v>13</v>
      </c>
      <c r="AW27" s="413"/>
    </row>
    <row r="28" spans="2:49" ht="27" customHeight="1" thickTop="1" thickBot="1" x14ac:dyDescent="0.2">
      <c r="B28" s="631" t="s">
        <v>332</v>
      </c>
      <c r="C28" s="632"/>
      <c r="D28" s="603">
        <v>0</v>
      </c>
      <c r="E28" s="603"/>
      <c r="F28" s="603"/>
      <c r="G28" s="195" t="s">
        <v>198</v>
      </c>
      <c r="H28" s="581">
        <f>+P15+AH12</f>
        <v>0</v>
      </c>
      <c r="I28" s="582"/>
      <c r="J28" s="195" t="s">
        <v>198</v>
      </c>
      <c r="M28" s="555"/>
      <c r="P28" s="56"/>
      <c r="U28" s="53"/>
      <c r="V28" s="53"/>
      <c r="Y28" s="587" t="s">
        <v>175</v>
      </c>
      <c r="Z28" s="588"/>
      <c r="AA28" s="543"/>
      <c r="AB28" s="544"/>
      <c r="AC28" s="544"/>
      <c r="AD28" s="544"/>
      <c r="AE28" s="544"/>
      <c r="AF28" s="44" t="s">
        <v>13</v>
      </c>
      <c r="AH28" s="53"/>
      <c r="AI28" s="53"/>
      <c r="AN28" s="267"/>
      <c r="AQ28" s="268"/>
      <c r="AR28" s="128"/>
      <c r="AS28" s="410" t="str">
        <f>+IF(AS27=0,"",IF(AL27&lt;(AS24+AS27+AS31),"エラー !：⑩の内数である（⑫+⑬＋⑭）の量が⑩を超えています",""))</f>
        <v/>
      </c>
      <c r="AT28" s="408"/>
      <c r="AU28" s="408"/>
      <c r="AV28" s="408"/>
      <c r="AW28" s="413"/>
    </row>
    <row r="29" spans="2:49" ht="27" customHeight="1" thickTop="1" thickBot="1" x14ac:dyDescent="0.2">
      <c r="B29" s="614" t="s">
        <v>224</v>
      </c>
      <c r="C29" s="615"/>
      <c r="D29" s="603">
        <v>0</v>
      </c>
      <c r="E29" s="603"/>
      <c r="F29" s="603"/>
      <c r="G29" s="195" t="s">
        <v>198</v>
      </c>
      <c r="H29" s="581">
        <f>+AL27</f>
        <v>0</v>
      </c>
      <c r="I29" s="582"/>
      <c r="J29" s="195" t="s">
        <v>198</v>
      </c>
      <c r="M29" s="555"/>
      <c r="P29" s="56"/>
      <c r="Q29" s="144"/>
      <c r="R29" s="51" t="s">
        <v>183</v>
      </c>
      <c r="S29" s="557" t="s">
        <v>33</v>
      </c>
      <c r="T29" s="571"/>
      <c r="U29" s="571"/>
      <c r="V29" s="572"/>
      <c r="W29" s="48"/>
      <c r="X29" s="66"/>
      <c r="Y29" s="587" t="s">
        <v>258</v>
      </c>
      <c r="Z29" s="588"/>
      <c r="AA29" s="543"/>
      <c r="AB29" s="544"/>
      <c r="AC29" s="544"/>
      <c r="AD29" s="544"/>
      <c r="AE29" s="544"/>
      <c r="AF29" s="44" t="s">
        <v>13</v>
      </c>
      <c r="AH29" s="53"/>
      <c r="AI29" s="53"/>
      <c r="AJ29" s="53"/>
      <c r="AK29" s="53"/>
      <c r="AL29" s="136" t="s">
        <v>188</v>
      </c>
      <c r="AM29" s="531" t="s">
        <v>189</v>
      </c>
      <c r="AN29" s="531"/>
      <c r="AO29" s="531"/>
      <c r="AP29" s="532"/>
      <c r="AQ29" s="269"/>
      <c r="AR29" s="272"/>
      <c r="AS29" s="579" t="s">
        <v>193</v>
      </c>
      <c r="AT29" s="575" t="s">
        <v>431</v>
      </c>
      <c r="AU29" s="575"/>
      <c r="AV29" s="576"/>
      <c r="AW29" s="413"/>
    </row>
    <row r="30" spans="2:49" ht="27" customHeight="1" thickBot="1" x14ac:dyDescent="0.2">
      <c r="B30" s="614" t="s">
        <v>225</v>
      </c>
      <c r="C30" s="615"/>
      <c r="D30" s="603">
        <v>0</v>
      </c>
      <c r="E30" s="603"/>
      <c r="F30" s="603"/>
      <c r="G30" s="195" t="s">
        <v>198</v>
      </c>
      <c r="H30" s="581">
        <f>+AL30</f>
        <v>0</v>
      </c>
      <c r="I30" s="582"/>
      <c r="J30" s="195" t="s">
        <v>198</v>
      </c>
      <c r="M30" s="555"/>
      <c r="P30" s="56"/>
      <c r="R30" s="585">
        <f>+ROUND(AA28,1)+ROUND(AA29,1)+ROUND(AA30,1)</f>
        <v>0</v>
      </c>
      <c r="S30" s="586"/>
      <c r="T30" s="586"/>
      <c r="U30" s="586"/>
      <c r="V30" s="44" t="s">
        <v>16</v>
      </c>
      <c r="Y30" s="587" t="s">
        <v>186</v>
      </c>
      <c r="Z30" s="588"/>
      <c r="AA30" s="543"/>
      <c r="AB30" s="544"/>
      <c r="AC30" s="544"/>
      <c r="AD30" s="544"/>
      <c r="AE30" s="544"/>
      <c r="AF30" s="44" t="s">
        <v>13</v>
      </c>
      <c r="AL30" s="535"/>
      <c r="AM30" s="536"/>
      <c r="AN30" s="536"/>
      <c r="AO30" s="536"/>
      <c r="AP30" s="52" t="s">
        <v>13</v>
      </c>
      <c r="AS30" s="580"/>
      <c r="AT30" s="577"/>
      <c r="AU30" s="577"/>
      <c r="AV30" s="578"/>
      <c r="AW30" s="413"/>
    </row>
    <row r="31" spans="2:49" ht="27" customHeight="1" thickTop="1" thickBot="1" x14ac:dyDescent="0.2">
      <c r="B31" s="614" t="s">
        <v>226</v>
      </c>
      <c r="C31" s="615"/>
      <c r="D31" s="603">
        <v>0</v>
      </c>
      <c r="E31" s="603"/>
      <c r="F31" s="603"/>
      <c r="G31" s="195" t="s">
        <v>198</v>
      </c>
      <c r="H31" s="581">
        <f>+AS24</f>
        <v>0</v>
      </c>
      <c r="I31" s="582"/>
      <c r="J31" s="195" t="s">
        <v>198</v>
      </c>
      <c r="M31" s="555"/>
      <c r="P31" s="56"/>
      <c r="Y31"/>
      <c r="Z31"/>
      <c r="AA31" s="67" t="s">
        <v>90</v>
      </c>
      <c r="AK31" s="128"/>
      <c r="AL31" s="530" t="str">
        <f>+IF(AL30=0,"",IF(AL27&lt;AL30,"エラー !：⑩の内数である⑪の量が⑩を超えています",""))</f>
        <v/>
      </c>
      <c r="AM31" s="530"/>
      <c r="AN31" s="530"/>
      <c r="AO31" s="530"/>
      <c r="AP31" s="530"/>
      <c r="AQ31" s="530"/>
      <c r="AR31" s="41"/>
      <c r="AS31" s="573"/>
      <c r="AT31" s="574"/>
      <c r="AU31" s="574"/>
      <c r="AV31" s="163" t="s">
        <v>13</v>
      </c>
      <c r="AW31" s="413"/>
    </row>
    <row r="32" spans="2:49" ht="27" customHeight="1" thickTop="1" thickBot="1" x14ac:dyDescent="0.2">
      <c r="B32" s="614" t="s">
        <v>428</v>
      </c>
      <c r="C32" s="615"/>
      <c r="D32" s="603">
        <v>0</v>
      </c>
      <c r="E32" s="603"/>
      <c r="F32" s="603"/>
      <c r="G32" s="195" t="s">
        <v>198</v>
      </c>
      <c r="H32" s="581">
        <f>+AS27</f>
        <v>0</v>
      </c>
      <c r="I32" s="582"/>
      <c r="J32" s="195" t="s">
        <v>198</v>
      </c>
      <c r="M32" s="555"/>
      <c r="P32" s="56"/>
      <c r="Q32" s="144"/>
      <c r="R32" s="51" t="s">
        <v>185</v>
      </c>
      <c r="S32" s="557" t="s">
        <v>37</v>
      </c>
      <c r="T32" s="571"/>
      <c r="U32" s="571"/>
      <c r="V32" s="572"/>
      <c r="W32" s="53"/>
      <c r="X32" s="53"/>
      <c r="Y32"/>
      <c r="Z32"/>
      <c r="AA32" s="621" t="s">
        <v>330</v>
      </c>
      <c r="AB32" s="622"/>
      <c r="AC32" s="622"/>
      <c r="AD32" s="622"/>
      <c r="AE32" s="622"/>
      <c r="AF32" s="622" t="s">
        <v>194</v>
      </c>
      <c r="AG32" s="622"/>
      <c r="AH32" s="622"/>
      <c r="AI32" s="622"/>
      <c r="AJ32" s="622"/>
      <c r="AK32" s="622"/>
      <c r="AL32" s="622" t="s">
        <v>195</v>
      </c>
      <c r="AM32" s="622"/>
      <c r="AN32" s="622"/>
      <c r="AO32" s="627"/>
      <c r="AP32" s="189"/>
      <c r="AS32" s="411" t="str">
        <f>+IF(AS31=0,"",IF(AL27&lt;(AS24+AS27+AS31),"エラー !：⑩の内数である（⑫+⑬＋⑭）の量が⑩を超えています",""))</f>
        <v/>
      </c>
      <c r="AT32" s="409"/>
      <c r="AU32" s="409"/>
      <c r="AV32" s="409"/>
      <c r="AW32" s="413"/>
    </row>
    <row r="33" spans="2:62" ht="27" customHeight="1" thickBot="1" x14ac:dyDescent="0.2">
      <c r="B33" s="618" t="s">
        <v>429</v>
      </c>
      <c r="C33" s="619"/>
      <c r="D33" s="569">
        <v>0</v>
      </c>
      <c r="E33" s="570"/>
      <c r="F33" s="570"/>
      <c r="G33" s="196" t="s">
        <v>198</v>
      </c>
      <c r="H33" s="583">
        <f>+AS31</f>
        <v>0</v>
      </c>
      <c r="I33" s="584"/>
      <c r="J33" s="196" t="s">
        <v>198</v>
      </c>
      <c r="M33" s="556"/>
      <c r="R33" s="543"/>
      <c r="S33" s="544"/>
      <c r="T33" s="544"/>
      <c r="U33" s="544"/>
      <c r="V33" s="44" t="s">
        <v>38</v>
      </c>
      <c r="W33" s="53"/>
      <c r="X33" s="53"/>
      <c r="Y33"/>
      <c r="Z33"/>
      <c r="AA33" s="623"/>
      <c r="AB33" s="624"/>
      <c r="AC33" s="624"/>
      <c r="AD33" s="624"/>
      <c r="AE33" s="624"/>
      <c r="AF33" s="624"/>
      <c r="AG33" s="624"/>
      <c r="AH33" s="624"/>
      <c r="AI33" s="624"/>
      <c r="AJ33" s="624"/>
      <c r="AK33" s="624"/>
      <c r="AL33" s="624"/>
      <c r="AM33" s="624"/>
      <c r="AN33" s="624"/>
      <c r="AO33" s="628"/>
      <c r="AP33" s="189"/>
      <c r="AW33" s="413"/>
    </row>
    <row r="34" spans="2:62" ht="24" customHeight="1" x14ac:dyDescent="0.15">
      <c r="C34" s="259" t="str">
        <f>+IF(D30=0,"",IF(D29&lt;D30,"エラー !：上の表は、⑩の内数である⑪の量が⑩を超えています",""))</f>
        <v/>
      </c>
      <c r="AA34" s="625"/>
      <c r="AB34" s="626"/>
      <c r="AC34" s="626"/>
      <c r="AD34" s="626"/>
      <c r="AE34" s="626"/>
      <c r="AF34" s="626"/>
      <c r="AG34" s="626"/>
      <c r="AH34" s="626"/>
      <c r="AI34" s="626"/>
      <c r="AJ34" s="626"/>
      <c r="AK34" s="626"/>
      <c r="AL34" s="626"/>
      <c r="AM34" s="626"/>
      <c r="AN34" s="626"/>
      <c r="AO34" s="629"/>
      <c r="AP34" s="189"/>
      <c r="AW34" s="413"/>
    </row>
    <row r="35" spans="2:62" ht="15" customHeight="1" x14ac:dyDescent="0.15">
      <c r="C35" s="260" t="str">
        <f>+IF(D31=0,"",IF(D29&lt;D31,"エラー !：上の表は、⑩の内数である⑫の量が⑩を超えています",""))</f>
        <v/>
      </c>
      <c r="AF35" s="64"/>
      <c r="AG35" s="64"/>
      <c r="AH35" s="64"/>
      <c r="AI35" s="64"/>
      <c r="AJ35" s="64"/>
      <c r="AK35" s="64"/>
      <c r="AL35" s="53"/>
      <c r="AM35" s="53"/>
      <c r="AN35" s="53"/>
      <c r="AO35" s="53"/>
      <c r="AP35" s="53"/>
      <c r="AQ35" s="53"/>
      <c r="AR35" s="53"/>
    </row>
    <row r="36" spans="2:62" ht="15" customHeight="1" x14ac:dyDescent="0.15">
      <c r="C36" s="260" t="str">
        <f>+IF(D32=0,"",IF(D29&lt;D32,"エラー !：上の表は、⑩の内数である⑬の量が⑩を超えています",""))</f>
        <v/>
      </c>
      <c r="AF36" s="64"/>
      <c r="AG36" s="64"/>
      <c r="AH36" s="64"/>
      <c r="AI36" s="64"/>
      <c r="AJ36" s="64"/>
      <c r="AK36" s="64"/>
      <c r="AL36" s="64"/>
      <c r="AM36" s="152"/>
      <c r="AN36" s="152"/>
      <c r="AO36" s="128"/>
      <c r="AP36" s="53"/>
      <c r="AQ36" s="53"/>
      <c r="AR36" s="53"/>
      <c r="AS36" s="53"/>
      <c r="AT36" s="53"/>
      <c r="AU36" s="53"/>
      <c r="AV36" s="53"/>
      <c r="AW36" s="68"/>
      <c r="AY36" s="53"/>
      <c r="AZ36" s="53"/>
      <c r="BA36" s="53"/>
      <c r="BB36" s="53"/>
      <c r="BC36" s="53"/>
      <c r="BD36" s="53"/>
    </row>
    <row r="37" spans="2:62" ht="15" customHeight="1" x14ac:dyDescent="0.15">
      <c r="C37" s="260" t="str">
        <f>+IF(D33=0,"",IF(D29&lt;D33,"エラー !：上の表は、⑩の内数である⑭の量が⑩を超えています",""))</f>
        <v/>
      </c>
      <c r="J37" s="68"/>
      <c r="K37" s="68"/>
      <c r="R37" s="68"/>
      <c r="S37" s="68"/>
      <c r="T37" s="68"/>
      <c r="AF37" s="53"/>
      <c r="AG37" s="53"/>
      <c r="AH37" s="53"/>
      <c r="AI37" s="53"/>
      <c r="AJ37" s="53"/>
      <c r="AK37" s="53"/>
      <c r="AL37" s="64"/>
      <c r="AM37" s="128"/>
      <c r="AN37" s="128"/>
      <c r="AO37" s="128"/>
      <c r="AP37" s="53"/>
      <c r="AQ37" s="53"/>
      <c r="AR37" s="53"/>
      <c r="AS37" s="53"/>
      <c r="AT37" s="53"/>
      <c r="AU37" s="64"/>
      <c r="AV37" s="64"/>
      <c r="AW37" s="68"/>
      <c r="AY37" s="53"/>
      <c r="AZ37" s="53"/>
      <c r="BA37" s="53"/>
      <c r="BB37" s="53"/>
      <c r="BC37" s="53"/>
      <c r="BD37" s="53"/>
    </row>
    <row r="38" spans="2:62" ht="13.5" x14ac:dyDescent="0.15">
      <c r="H38" s="279"/>
      <c r="J38" s="68"/>
      <c r="K38" s="68"/>
      <c r="R38" s="68"/>
      <c r="S38" s="68"/>
      <c r="T38" s="68"/>
      <c r="AF38" s="53"/>
      <c r="AG38" s="53"/>
      <c r="AH38" s="53"/>
      <c r="AI38" s="53"/>
      <c r="AJ38" s="53"/>
      <c r="AK38" s="53"/>
      <c r="AL38" s="64"/>
      <c r="AM38" s="128"/>
      <c r="AN38" s="128"/>
      <c r="AO38" s="128"/>
      <c r="AP38" s="53"/>
      <c r="AQ38" s="53"/>
      <c r="AR38" s="53"/>
      <c r="AS38" s="128"/>
      <c r="AT38" s="152"/>
      <c r="AU38" s="64"/>
      <c r="AV38" s="64"/>
      <c r="AW38" s="68"/>
      <c r="AY38" s="53"/>
      <c r="AZ38" s="53"/>
      <c r="BA38" s="53"/>
      <c r="BB38" s="53"/>
      <c r="BC38" s="53"/>
      <c r="BD38" s="53"/>
    </row>
    <row r="39" spans="2:62" ht="13.5" x14ac:dyDescent="0.15">
      <c r="H39" s="279"/>
      <c r="J39" s="68"/>
      <c r="K39" s="68"/>
      <c r="R39" s="68"/>
      <c r="S39" s="68"/>
      <c r="T39" s="68"/>
      <c r="AF39" s="53"/>
      <c r="AG39" s="53"/>
      <c r="AH39" s="53"/>
      <c r="AI39" s="53"/>
      <c r="AJ39" s="53"/>
      <c r="AK39" s="53"/>
      <c r="AL39" s="64"/>
      <c r="AM39" s="128"/>
      <c r="AN39" s="128"/>
      <c r="AO39" s="128"/>
      <c r="AP39" s="53"/>
      <c r="AQ39" s="53"/>
      <c r="AR39" s="53"/>
      <c r="AS39" s="128"/>
      <c r="AT39" s="64"/>
      <c r="AU39" s="64"/>
      <c r="AV39" s="64"/>
      <c r="AW39" s="68"/>
      <c r="AY39" s="53"/>
      <c r="AZ39" s="53"/>
      <c r="BA39" s="53"/>
      <c r="BB39" s="53"/>
      <c r="BC39" s="53"/>
      <c r="BD39" s="53"/>
    </row>
    <row r="40" spans="2:62" ht="13.5" x14ac:dyDescent="0.15">
      <c r="H40" s="279"/>
      <c r="J40" s="68"/>
      <c r="K40" s="68"/>
      <c r="R40" s="68"/>
      <c r="S40" s="68"/>
      <c r="T40" s="68"/>
      <c r="AF40" s="53"/>
      <c r="AG40" s="53"/>
      <c r="AH40" s="53"/>
      <c r="AI40" s="53"/>
      <c r="AJ40" s="53"/>
      <c r="AK40" s="53"/>
      <c r="AL40" s="64"/>
      <c r="AM40" s="128"/>
      <c r="AN40" s="128"/>
      <c r="AO40" s="128"/>
      <c r="AP40" s="53"/>
      <c r="AQ40" s="53"/>
      <c r="AR40" s="53"/>
      <c r="AS40" s="128"/>
      <c r="AT40" s="64"/>
      <c r="AU40" s="64"/>
      <c r="AV40" s="64"/>
      <c r="AW40" s="68"/>
      <c r="AY40" s="53"/>
      <c r="AZ40" s="53"/>
      <c r="BA40" s="53"/>
      <c r="BB40" s="53"/>
      <c r="BC40" s="53"/>
      <c r="BD40" s="53"/>
    </row>
    <row r="41" spans="2:62" ht="13.5" x14ac:dyDescent="0.15">
      <c r="H41" s="279"/>
      <c r="J41" s="68"/>
      <c r="K41" s="68"/>
      <c r="R41" s="68"/>
      <c r="S41" s="68"/>
      <c r="T41" s="68"/>
      <c r="AF41" s="53"/>
      <c r="AG41" s="53"/>
      <c r="AH41" s="53"/>
      <c r="AI41" s="53"/>
      <c r="AJ41" s="53"/>
      <c r="AK41" s="53"/>
      <c r="AL41" s="53"/>
      <c r="AM41" s="53"/>
      <c r="AN41" s="53"/>
      <c r="AO41" s="53"/>
      <c r="AP41" s="53"/>
      <c r="AQ41" s="53"/>
      <c r="AR41" s="53"/>
      <c r="AS41" s="128"/>
      <c r="AT41" s="64"/>
      <c r="AU41" s="64"/>
      <c r="AV41" s="64"/>
      <c r="AW41" s="68"/>
      <c r="AY41" s="53"/>
      <c r="AZ41" s="53"/>
      <c r="BA41" s="53"/>
      <c r="BB41" s="53"/>
      <c r="BC41" s="53"/>
      <c r="BD41" s="53"/>
    </row>
    <row r="42" spans="2:62" ht="13.5" x14ac:dyDescent="0.15">
      <c r="H42" s="279"/>
      <c r="I42" s="68"/>
      <c r="J42" s="68"/>
      <c r="K42" s="68"/>
      <c r="R42" s="68"/>
      <c r="S42" s="68"/>
      <c r="T42" s="68"/>
      <c r="AQ42" s="53"/>
      <c r="AR42" s="53"/>
      <c r="AS42" s="128"/>
      <c r="AT42" s="64"/>
      <c r="AY42" s="53"/>
      <c r="AZ42" s="53"/>
      <c r="BA42" s="53"/>
      <c r="BB42" s="53"/>
      <c r="BC42" s="53"/>
      <c r="BD42" s="53"/>
    </row>
    <row r="43" spans="2:62" x14ac:dyDescent="0.15">
      <c r="H43" s="279"/>
      <c r="I43" s="68"/>
      <c r="J43" s="68"/>
      <c r="K43" s="68"/>
      <c r="R43" s="68"/>
      <c r="S43" s="68"/>
      <c r="T43" s="68"/>
      <c r="AW43" s="68"/>
      <c r="AY43" s="53"/>
      <c r="AZ43" s="53"/>
      <c r="BA43" s="53"/>
      <c r="BB43" s="53"/>
      <c r="BC43" s="53"/>
      <c r="BD43" s="53"/>
    </row>
    <row r="44" spans="2:62" x14ac:dyDescent="0.15">
      <c r="H44" s="279"/>
      <c r="I44" s="68"/>
      <c r="J44" s="68"/>
      <c r="K44" s="68"/>
      <c r="R44" s="68"/>
      <c r="S44" s="68"/>
      <c r="T44" s="68"/>
      <c r="AW44" s="68"/>
    </row>
    <row r="45" spans="2:62" x14ac:dyDescent="0.15">
      <c r="H45" s="279"/>
      <c r="I45" s="68"/>
      <c r="J45" s="68"/>
      <c r="K45" s="68"/>
      <c r="R45" s="68"/>
      <c r="S45" s="68"/>
      <c r="T45" s="68"/>
    </row>
    <row r="46" spans="2:62" x14ac:dyDescent="0.15">
      <c r="H46" s="279"/>
      <c r="I46" s="68"/>
      <c r="J46" s="68"/>
      <c r="K46" s="68"/>
      <c r="R46" s="68"/>
      <c r="S46" s="68"/>
      <c r="T46" s="68"/>
    </row>
    <row r="47" spans="2:62" ht="13.5" x14ac:dyDescent="0.15">
      <c r="H47" s="279"/>
      <c r="I47" s="68"/>
      <c r="J47" s="68"/>
      <c r="K47" s="68"/>
      <c r="R47" s="68"/>
      <c r="S47" s="68"/>
      <c r="T47" s="68"/>
      <c r="BH47" s="69"/>
      <c r="BI47" s="69"/>
      <c r="BJ47" s="67"/>
    </row>
    <row r="48" spans="2:62" x14ac:dyDescent="0.15">
      <c r="I48" s="68"/>
      <c r="J48" s="68"/>
      <c r="K48" s="68"/>
      <c r="R48" s="68"/>
      <c r="S48" s="68"/>
      <c r="T48" s="68"/>
      <c r="BH48" s="67"/>
    </row>
    <row r="49" spans="7:62" x14ac:dyDescent="0.15">
      <c r="G49" s="68"/>
      <c r="H49" s="68"/>
      <c r="I49" s="68"/>
      <c r="J49" s="68"/>
      <c r="K49" s="68"/>
      <c r="R49" s="68"/>
      <c r="S49" s="68"/>
      <c r="T49" s="68"/>
      <c r="BE49" s="67"/>
      <c r="BF49" s="67"/>
      <c r="BG49" s="67"/>
      <c r="BH49" s="67"/>
    </row>
    <row r="50" spans="7:62" x14ac:dyDescent="0.15">
      <c r="G50" s="68"/>
      <c r="H50" s="68"/>
      <c r="I50" s="68"/>
      <c r="J50" s="68"/>
      <c r="K50" s="68"/>
      <c r="R50" s="68"/>
      <c r="S50" s="68"/>
      <c r="T50" s="68"/>
      <c r="BE50" s="67"/>
      <c r="BF50" s="67"/>
      <c r="BG50" s="67"/>
      <c r="BH50" s="67"/>
    </row>
    <row r="51" spans="7:62" x14ac:dyDescent="0.15">
      <c r="G51" s="68"/>
      <c r="H51" s="68"/>
      <c r="I51" s="68"/>
      <c r="J51" s="68"/>
      <c r="K51" s="68"/>
      <c r="R51" s="68"/>
      <c r="S51" s="68"/>
      <c r="T51" s="68"/>
      <c r="BE51" s="67"/>
      <c r="BF51" s="67"/>
      <c r="BG51" s="67"/>
      <c r="BH51" s="67"/>
    </row>
    <row r="52" spans="7:62" x14ac:dyDescent="0.15">
      <c r="G52" s="68"/>
      <c r="H52" s="68"/>
      <c r="I52" s="68"/>
      <c r="J52" s="68"/>
      <c r="K52" s="68"/>
      <c r="R52" s="68"/>
      <c r="S52" s="68"/>
      <c r="T52" s="68"/>
      <c r="BE52" s="67"/>
      <c r="BF52" s="67"/>
      <c r="BG52" s="67"/>
      <c r="BH52" s="67"/>
    </row>
    <row r="53" spans="7:62" x14ac:dyDescent="0.15">
      <c r="G53" s="68"/>
      <c r="H53" s="68"/>
      <c r="I53" s="68"/>
      <c r="J53" s="68"/>
      <c r="K53" s="68"/>
      <c r="R53" s="68"/>
      <c r="S53" s="68"/>
      <c r="T53" s="68"/>
      <c r="BE53" s="67"/>
      <c r="BG53" s="67"/>
      <c r="BH53" s="67"/>
      <c r="BI53" s="67"/>
      <c r="BJ53" s="67"/>
    </row>
    <row r="54" spans="7:62" x14ac:dyDescent="0.15">
      <c r="G54" s="68"/>
      <c r="H54" s="68"/>
      <c r="I54" s="68"/>
      <c r="J54" s="68"/>
      <c r="K54" s="68"/>
      <c r="R54" s="68"/>
      <c r="S54" s="68"/>
      <c r="T54" s="68"/>
      <c r="BD54" s="67"/>
      <c r="BE54" s="70"/>
      <c r="BG54" s="67"/>
      <c r="BH54" s="67"/>
      <c r="BI54" s="67"/>
      <c r="BJ54" s="67"/>
    </row>
    <row r="55" spans="7:62" x14ac:dyDescent="0.15">
      <c r="G55" s="68"/>
      <c r="H55" s="68"/>
      <c r="I55" s="68"/>
      <c r="J55" s="68"/>
      <c r="K55" s="68"/>
      <c r="R55" s="68"/>
      <c r="S55" s="68"/>
      <c r="T55" s="68"/>
      <c r="BD55" s="67"/>
      <c r="BE55" s="70"/>
      <c r="BG55" s="67"/>
      <c r="BH55" s="67"/>
      <c r="BI55" s="67"/>
      <c r="BJ55" s="67"/>
    </row>
    <row r="56" spans="7:62" x14ac:dyDescent="0.15">
      <c r="G56" s="68"/>
      <c r="H56" s="68"/>
      <c r="I56" s="68"/>
      <c r="J56" s="68"/>
      <c r="K56" s="68"/>
      <c r="R56" s="68"/>
      <c r="S56" s="68"/>
      <c r="T56" s="68"/>
      <c r="BD56" s="67"/>
      <c r="BE56" s="70"/>
      <c r="BG56" s="67"/>
      <c r="BH56" s="67"/>
      <c r="BI56" s="67"/>
      <c r="BJ56" s="67"/>
    </row>
    <row r="57" spans="7:62" x14ac:dyDescent="0.15">
      <c r="G57" s="68"/>
      <c r="H57" s="68"/>
      <c r="I57" s="68"/>
      <c r="BD57" s="67"/>
      <c r="BE57" s="70"/>
      <c r="BG57" s="67"/>
      <c r="BH57" s="67"/>
      <c r="BI57" s="67"/>
      <c r="BJ57" s="67"/>
    </row>
    <row r="58" spans="7:62" ht="12.75" x14ac:dyDescent="0.15">
      <c r="G58" s="68"/>
      <c r="H58" s="68"/>
      <c r="I58" s="68"/>
      <c r="L58" s="68"/>
      <c r="M58" s="71"/>
      <c r="N58" s="68"/>
      <c r="O58" s="68"/>
      <c r="BD58" s="67"/>
      <c r="BE58" s="70"/>
      <c r="BG58" s="67"/>
      <c r="BH58" s="67"/>
      <c r="BI58" s="67"/>
      <c r="BJ58" s="67"/>
    </row>
    <row r="59" spans="7:62" x14ac:dyDescent="0.15">
      <c r="G59" s="68"/>
      <c r="H59" s="68"/>
      <c r="I59" s="68"/>
      <c r="BD59" s="67"/>
      <c r="BE59" s="70"/>
      <c r="BG59" s="67"/>
      <c r="BH59" s="67"/>
      <c r="BI59" s="67"/>
      <c r="BJ59" s="67"/>
    </row>
    <row r="60" spans="7:62" x14ac:dyDescent="0.15">
      <c r="G60" s="68"/>
      <c r="H60" s="68"/>
      <c r="I60" s="68"/>
      <c r="BD60" s="67"/>
      <c r="BE60" s="70"/>
      <c r="BG60" s="67"/>
      <c r="BH60" s="67"/>
      <c r="BI60" s="67"/>
      <c r="BJ60" s="67"/>
    </row>
    <row r="61" spans="7:62" x14ac:dyDescent="0.15">
      <c r="G61" s="68"/>
      <c r="H61" s="68"/>
      <c r="I61" s="68"/>
      <c r="BD61" s="67"/>
      <c r="BE61" s="70"/>
      <c r="BG61" s="67"/>
      <c r="BH61" s="67"/>
      <c r="BI61" s="67"/>
      <c r="BJ61" s="67"/>
    </row>
    <row r="62" spans="7:62" x14ac:dyDescent="0.15">
      <c r="BD62" s="67"/>
      <c r="BE62" s="70"/>
      <c r="BG62" s="67"/>
      <c r="BH62" s="67"/>
      <c r="BI62" s="67"/>
      <c r="BJ62" s="67"/>
    </row>
    <row r="63" spans="7:62" x14ac:dyDescent="0.15">
      <c r="BD63" s="67"/>
      <c r="BE63" s="70"/>
      <c r="BG63" s="67"/>
      <c r="BH63" s="67"/>
      <c r="BI63" s="67"/>
      <c r="BJ63" s="67"/>
    </row>
    <row r="64" spans="7:62" x14ac:dyDescent="0.15">
      <c r="BD64" s="67"/>
      <c r="BE64" s="70"/>
      <c r="BG64" s="67"/>
      <c r="BH64" s="67"/>
      <c r="BI64" s="67"/>
      <c r="BJ64" s="67"/>
    </row>
    <row r="65" spans="12:62" x14ac:dyDescent="0.15">
      <c r="BD65" s="67"/>
      <c r="BE65" s="70"/>
      <c r="BG65" s="67"/>
      <c r="BH65" s="67"/>
      <c r="BI65" s="67"/>
      <c r="BJ65" s="67"/>
    </row>
    <row r="66" spans="12:62" x14ac:dyDescent="0.15">
      <c r="BD66" s="67"/>
      <c r="BE66" s="70"/>
      <c r="BG66" s="67"/>
      <c r="BH66" s="67"/>
      <c r="BI66" s="67"/>
      <c r="BJ66" s="67"/>
    </row>
    <row r="67" spans="12:62" x14ac:dyDescent="0.15">
      <c r="BD67" s="67"/>
      <c r="BE67" s="70"/>
      <c r="BG67" s="67"/>
      <c r="BH67" s="67"/>
      <c r="BI67" s="67"/>
      <c r="BJ67" s="67"/>
    </row>
    <row r="69" spans="12:62" ht="12.75" x14ac:dyDescent="0.15">
      <c r="L69" s="68"/>
      <c r="M69" s="71"/>
      <c r="N69" s="68"/>
      <c r="O69" s="68"/>
    </row>
    <row r="70" spans="12:62" ht="12.75" x14ac:dyDescent="0.15">
      <c r="L70" s="68"/>
      <c r="M70" s="71"/>
      <c r="N70" s="68"/>
      <c r="O70" s="68"/>
    </row>
    <row r="71" spans="12:62" ht="12.75" x14ac:dyDescent="0.15">
      <c r="L71" s="68"/>
      <c r="M71" s="71"/>
      <c r="N71" s="68"/>
      <c r="O71" s="68"/>
    </row>
    <row r="72" spans="12:62" ht="12.75" x14ac:dyDescent="0.15">
      <c r="L72" s="68"/>
      <c r="M72" s="71"/>
      <c r="N72" s="68"/>
      <c r="O72" s="68"/>
    </row>
    <row r="73" spans="12:62" ht="12.75" x14ac:dyDescent="0.15">
      <c r="L73" s="68"/>
      <c r="M73" s="71"/>
      <c r="N73" s="68"/>
      <c r="O73" s="68"/>
    </row>
    <row r="74" spans="12:62" ht="12.75" x14ac:dyDescent="0.15">
      <c r="L74" s="68"/>
      <c r="M74" s="71"/>
      <c r="N74" s="68"/>
      <c r="O74" s="68"/>
    </row>
    <row r="75" spans="12:62" ht="12.75" x14ac:dyDescent="0.15">
      <c r="L75" s="68"/>
      <c r="M75" s="71"/>
      <c r="N75" s="68"/>
      <c r="O75" s="68"/>
    </row>
    <row r="76" spans="12:62" ht="12.75" x14ac:dyDescent="0.15">
      <c r="L76" s="68"/>
      <c r="M76" s="71"/>
      <c r="N76" s="68"/>
      <c r="O76" s="68"/>
    </row>
  </sheetData>
  <sheetProtection algorithmName="SHA-512" hashValue="5i+7DtZNvYT0J6QmmATgAZxRGn4leBHLaSBt8h4bx9Xclsmb7Rlk8VTggqST9fm7syCUFCFVVgeN0zwF/5uHCg==" saltValue="KFUiXfoWDyvwVnLYPmUANQ==" spinCount="100000" sheet="1" objects="1" scenarios="1"/>
  <mergeCells count="113">
    <mergeCell ref="AW19:AW20"/>
    <mergeCell ref="D30:F30"/>
    <mergeCell ref="D31:F31"/>
    <mergeCell ref="H26:I26"/>
    <mergeCell ref="H27:I27"/>
    <mergeCell ref="H28:I28"/>
    <mergeCell ref="H30:I30"/>
    <mergeCell ref="H31:I31"/>
    <mergeCell ref="D25:F25"/>
    <mergeCell ref="D27:F27"/>
    <mergeCell ref="D28:F28"/>
    <mergeCell ref="AT29:AV30"/>
    <mergeCell ref="AA29:AE29"/>
    <mergeCell ref="AA30:AE30"/>
    <mergeCell ref="AS29:AS30"/>
    <mergeCell ref="AL31:AQ31"/>
    <mergeCell ref="AA28:AE28"/>
    <mergeCell ref="AS31:AU31"/>
    <mergeCell ref="AS27:AU27"/>
    <mergeCell ref="AT26:AV26"/>
    <mergeCell ref="D33:F33"/>
    <mergeCell ref="H33:I33"/>
    <mergeCell ref="B2:H3"/>
    <mergeCell ref="AF5:AU5"/>
    <mergeCell ref="B21:J22"/>
    <mergeCell ref="H23:J23"/>
    <mergeCell ref="F12:H12"/>
    <mergeCell ref="F15:H15"/>
    <mergeCell ref="B33:C33"/>
    <mergeCell ref="Y30:Z30"/>
    <mergeCell ref="B31:C31"/>
    <mergeCell ref="H29:I29"/>
    <mergeCell ref="B32:C32"/>
    <mergeCell ref="H32:I32"/>
    <mergeCell ref="D32:F32"/>
    <mergeCell ref="D29:F29"/>
    <mergeCell ref="B27:C27"/>
    <mergeCell ref="B29:C29"/>
    <mergeCell ref="B28:C28"/>
    <mergeCell ref="B30:C30"/>
    <mergeCell ref="P12:S12"/>
    <mergeCell ref="P24:S24"/>
    <mergeCell ref="P21:S21"/>
    <mergeCell ref="Q14:T14"/>
    <mergeCell ref="B7:C7"/>
    <mergeCell ref="C8:K8"/>
    <mergeCell ref="D7:I7"/>
    <mergeCell ref="AO20:AP20"/>
    <mergeCell ref="AH9:AM9"/>
    <mergeCell ref="B23:C23"/>
    <mergeCell ref="B24:C24"/>
    <mergeCell ref="B25:C25"/>
    <mergeCell ref="B26:C26"/>
    <mergeCell ref="D24:F24"/>
    <mergeCell ref="D26:F26"/>
    <mergeCell ref="Q26:T26"/>
    <mergeCell ref="AM26:AP26"/>
    <mergeCell ref="F9:I9"/>
    <mergeCell ref="D23:G23"/>
    <mergeCell ref="AI14:AN14"/>
    <mergeCell ref="G11:I11"/>
    <mergeCell ref="G14:I14"/>
    <mergeCell ref="Z20:AB20"/>
    <mergeCell ref="U23:X23"/>
    <mergeCell ref="R33:U33"/>
    <mergeCell ref="AA32:AE34"/>
    <mergeCell ref="S32:V32"/>
    <mergeCell ref="AL32:AO34"/>
    <mergeCell ref="AL30:AO30"/>
    <mergeCell ref="AM29:AP29"/>
    <mergeCell ref="H25:I25"/>
    <mergeCell ref="M26:M33"/>
    <mergeCell ref="R30:U30"/>
    <mergeCell ref="P27:S27"/>
    <mergeCell ref="AL27:AO27"/>
    <mergeCell ref="AF32:AK34"/>
    <mergeCell ref="S29:V29"/>
    <mergeCell ref="Y28:Z28"/>
    <mergeCell ref="Y29:Z29"/>
    <mergeCell ref="AS17:AT17"/>
    <mergeCell ref="P22:V22"/>
    <mergeCell ref="P18:S18"/>
    <mergeCell ref="AE17:AE21"/>
    <mergeCell ref="AI17:AL17"/>
    <mergeCell ref="P15:S15"/>
    <mergeCell ref="H24:I24"/>
    <mergeCell ref="M11:M24"/>
    <mergeCell ref="Q20:T20"/>
    <mergeCell ref="Q23:T23"/>
    <mergeCell ref="Q17:T17"/>
    <mergeCell ref="Y18:AA18"/>
    <mergeCell ref="Y21:AA21"/>
    <mergeCell ref="P16:AB16"/>
    <mergeCell ref="AS24:AU24"/>
    <mergeCell ref="AS16:AT16"/>
    <mergeCell ref="AH18:AK18"/>
    <mergeCell ref="Z17:AB17"/>
    <mergeCell ref="AO17:AP17"/>
    <mergeCell ref="AT23:AV23"/>
    <mergeCell ref="U17:X17"/>
    <mergeCell ref="AS18:AT18"/>
    <mergeCell ref="AB3:AD3"/>
    <mergeCell ref="AP3:AR4"/>
    <mergeCell ref="AS3:AT3"/>
    <mergeCell ref="AS4:AT4"/>
    <mergeCell ref="AH15:AM15"/>
    <mergeCell ref="S7:V7"/>
    <mergeCell ref="AI8:AN8"/>
    <mergeCell ref="AE9:AE14"/>
    <mergeCell ref="Q11:T11"/>
    <mergeCell ref="Z5:AD5"/>
    <mergeCell ref="AH12:AM12"/>
    <mergeCell ref="AI11:AN11"/>
  </mergeCells>
  <phoneticPr fontId="3"/>
  <dataValidations count="3">
    <dataValidation type="custom" allowBlank="1" showInputMessage="1" showErrorMessage="1" error="入力は少数第1位までにして下さい。" sqref="W7:X7 AU13:AU14">
      <formula1>W7=ROUND(W7,1)</formula1>
    </dataValidation>
    <dataValidation type="custom" allowBlank="1" showInputMessage="1" showErrorMessage="1" sqref="H24:H33">
      <formula1>H24=ROUND(H24,1)</formula1>
    </dataValidation>
    <dataValidation type="custom" allowBlank="1" showInputMessage="1" showErrorMessage="1" error="入力は少数第1位までにしてください。" sqref="AS31:AU31 F15:H15 P12:S12 P15:S15 P18:S18 P21:S21 P24:S24 AH9:AM9 AH12:AM12 AH15:AM15 AU16:AU18 AO21 AA28:AE30 R33:U33 AL30:AO30 AS27:AU27 D24:F33">
      <formula1>D9=ROUND(D9,1)</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B1:BJ76"/>
  <sheetViews>
    <sheetView showGridLines="0" topLeftCell="A13" zoomScaleNormal="100" workbookViewId="0">
      <selection activeCell="AA29" sqref="AA29:AE29"/>
    </sheetView>
  </sheetViews>
  <sheetFormatPr defaultColWidth="9" defaultRowHeight="12" x14ac:dyDescent="0.15"/>
  <cols>
    <col min="1" max="2" width="2.875" style="40" customWidth="1"/>
    <col min="3" max="3" width="18.375" style="40" customWidth="1"/>
    <col min="4" max="5" width="4.375" style="40" customWidth="1"/>
    <col min="6" max="6" width="3.75" style="40" customWidth="1"/>
    <col min="7" max="7" width="2.375" style="40" customWidth="1"/>
    <col min="8" max="8" width="10.375" style="40" customWidth="1"/>
    <col min="9" max="9" width="2.375" style="40" customWidth="1"/>
    <col min="10" max="11" width="2.5" style="40" customWidth="1"/>
    <col min="12" max="12" width="2.75" style="40" customWidth="1"/>
    <col min="13" max="13" width="2.875" style="40" customWidth="1"/>
    <col min="14" max="15" width="2.75" style="40" customWidth="1"/>
    <col min="16" max="16" width="3" style="40" customWidth="1"/>
    <col min="17" max="19" width="4.75" style="40" customWidth="1"/>
    <col min="20" max="22" width="2.875" style="40" customWidth="1"/>
    <col min="23" max="24" width="2.5" style="40" customWidth="1"/>
    <col min="25" max="25" width="2.875" style="40" customWidth="1"/>
    <col min="26" max="26" width="7.75" style="40" customWidth="1"/>
    <col min="27" max="27" width="4.75" style="40" customWidth="1"/>
    <col min="28" max="28" width="2" style="40" customWidth="1"/>
    <col min="29" max="30" width="2.375" style="40" customWidth="1"/>
    <col min="31" max="31" width="3.125" style="40" customWidth="1"/>
    <col min="32" max="33" width="2.375" style="40" customWidth="1"/>
    <col min="34" max="34" width="2.875" style="40" customWidth="1"/>
    <col min="35" max="35" width="7.75" style="40" customWidth="1"/>
    <col min="36" max="37" width="4.375" style="40" customWidth="1"/>
    <col min="38" max="38" width="3.375" style="40" customWidth="1"/>
    <col min="39" max="39" width="2.75" style="40" customWidth="1"/>
    <col min="40" max="40" width="2.875" style="40" customWidth="1"/>
    <col min="41" max="41" width="10.75" style="40" customWidth="1"/>
    <col min="42" max="42" width="2.875" style="40" customWidth="1"/>
    <col min="43" max="44" width="2.5" style="40" customWidth="1"/>
    <col min="45" max="45" width="2.75" style="40" customWidth="1"/>
    <col min="46" max="46" width="7.75" style="40" customWidth="1"/>
    <col min="47" max="47" width="11.75" style="40" customWidth="1"/>
    <col min="48" max="48" width="1.875" style="40" customWidth="1"/>
    <col min="49" max="49" width="5.375" style="40" customWidth="1"/>
    <col min="50" max="58" width="9" style="40"/>
    <col min="59" max="59" width="16.25" style="40" customWidth="1"/>
    <col min="60" max="16384" width="9" style="40"/>
  </cols>
  <sheetData>
    <row r="1" spans="2:49" ht="27" customHeight="1" x14ac:dyDescent="0.15">
      <c r="F1" s="39"/>
      <c r="S1" s="85" t="s">
        <v>94</v>
      </c>
      <c r="T1" s="85" t="s">
        <v>283</v>
      </c>
    </row>
    <row r="2" spans="2:49" ht="12" customHeight="1" thickBot="1" x14ac:dyDescent="0.2">
      <c r="B2" s="620" t="s">
        <v>273</v>
      </c>
      <c r="C2" s="620"/>
      <c r="D2" s="620"/>
      <c r="E2" s="620"/>
      <c r="F2" s="620"/>
      <c r="G2" s="620"/>
      <c r="H2" s="620"/>
      <c r="I2" s="127"/>
      <c r="J2" s="127"/>
      <c r="K2" s="127"/>
      <c r="L2" s="127"/>
      <c r="M2" s="127"/>
      <c r="N2" s="127"/>
      <c r="O2" s="127"/>
      <c r="P2" s="127"/>
      <c r="Q2" s="127"/>
      <c r="R2" s="127"/>
      <c r="S2" s="127"/>
      <c r="T2" s="127"/>
      <c r="U2" s="127"/>
      <c r="V2" s="127"/>
      <c r="W2" s="127"/>
      <c r="X2" s="127"/>
      <c r="Y2" s="107"/>
      <c r="Z2" s="41"/>
      <c r="AA2" s="41"/>
      <c r="AB2" s="41"/>
      <c r="AC2" s="41"/>
      <c r="AD2" s="41"/>
      <c r="AE2" s="41"/>
      <c r="AF2" s="41"/>
      <c r="AG2" s="41"/>
      <c r="AH2" s="41"/>
      <c r="AI2" s="41"/>
      <c r="AJ2" s="41"/>
      <c r="AK2" s="41"/>
      <c r="AL2" s="41"/>
      <c r="AM2" s="41"/>
      <c r="AN2" s="41"/>
      <c r="AO2" s="41"/>
      <c r="AP2" s="41"/>
      <c r="AQ2" s="41"/>
      <c r="AR2" s="41"/>
      <c r="AS2" s="41"/>
      <c r="AT2" s="41"/>
      <c r="AU2" s="119"/>
      <c r="AV2" s="117"/>
      <c r="AW2" s="413"/>
    </row>
    <row r="3" spans="2:49" ht="13.15" customHeight="1" x14ac:dyDescent="0.15">
      <c r="B3" s="620"/>
      <c r="C3" s="620"/>
      <c r="D3" s="620"/>
      <c r="E3" s="620"/>
      <c r="F3" s="620"/>
      <c r="G3" s="620"/>
      <c r="H3" s="620"/>
      <c r="I3" s="127"/>
      <c r="J3" s="127"/>
      <c r="K3" s="127"/>
      <c r="L3" s="127"/>
      <c r="M3" s="127"/>
      <c r="N3" s="127"/>
      <c r="O3" s="127"/>
      <c r="P3" s="127"/>
      <c r="Q3" s="127"/>
      <c r="R3" s="127"/>
      <c r="S3" s="127"/>
      <c r="T3" s="127"/>
      <c r="U3" s="127"/>
      <c r="V3" s="127"/>
      <c r="W3" s="127"/>
      <c r="X3" s="127"/>
      <c r="Y3" s="107"/>
      <c r="Z3" s="42"/>
      <c r="AA3" s="42"/>
      <c r="AB3" s="589"/>
      <c r="AC3" s="589"/>
      <c r="AD3" s="589"/>
      <c r="AE3" s="90"/>
      <c r="AF3" s="108"/>
      <c r="AG3" s="108"/>
      <c r="AH3" s="108"/>
      <c r="AI3" s="108"/>
      <c r="AJ3" s="108"/>
      <c r="AK3" s="108"/>
      <c r="AL3" s="108"/>
      <c r="AM3" s="108"/>
      <c r="AN3" s="108"/>
      <c r="AO3" s="108"/>
      <c r="AP3" s="633" t="s">
        <v>328</v>
      </c>
      <c r="AQ3" s="592"/>
      <c r="AR3" s="593"/>
      <c r="AS3" s="597" t="s">
        <v>0</v>
      </c>
      <c r="AT3" s="598"/>
      <c r="AU3" s="118" t="s">
        <v>113</v>
      </c>
      <c r="AV3" s="108"/>
      <c r="AW3" s="413"/>
    </row>
    <row r="4" spans="2:49" ht="14.25" thickBot="1" x14ac:dyDescent="0.2">
      <c r="C4" s="107"/>
      <c r="F4" s="107"/>
      <c r="G4" s="107"/>
      <c r="H4" s="107"/>
      <c r="I4" s="107"/>
      <c r="J4" s="107"/>
      <c r="K4" s="107"/>
      <c r="L4" s="107"/>
      <c r="M4" s="107"/>
      <c r="N4" s="107"/>
      <c r="O4" s="107"/>
      <c r="P4" s="107"/>
      <c r="Q4" s="107"/>
      <c r="R4" s="107"/>
      <c r="S4" s="107"/>
      <c r="T4" s="107"/>
      <c r="U4" s="107"/>
      <c r="V4" s="107"/>
      <c r="W4" s="107"/>
      <c r="X4" s="107"/>
      <c r="Y4" s="107"/>
      <c r="Z4" s="42"/>
      <c r="AA4" s="42"/>
      <c r="AB4" s="109"/>
      <c r="AC4" s="109"/>
      <c r="AD4" s="109"/>
      <c r="AE4" s="90"/>
      <c r="AF4" s="108"/>
      <c r="AG4" s="108"/>
      <c r="AH4" s="108"/>
      <c r="AI4" s="108"/>
      <c r="AJ4" s="108"/>
      <c r="AK4" s="108"/>
      <c r="AL4" s="108"/>
      <c r="AM4" s="108"/>
      <c r="AN4" s="108"/>
      <c r="AO4" s="108"/>
      <c r="AP4" s="594"/>
      <c r="AQ4" s="595"/>
      <c r="AR4" s="596"/>
      <c r="AS4" s="599" t="str">
        <f>+表紙!N28</f>
        <v>○</v>
      </c>
      <c r="AT4" s="600"/>
      <c r="AU4" s="274" t="str">
        <f>+表紙!O28</f>
        <v>　</v>
      </c>
      <c r="AV4" s="108"/>
      <c r="AW4" s="413"/>
    </row>
    <row r="5" spans="2:49" ht="15" customHeight="1" x14ac:dyDescent="0.15">
      <c r="B5" s="154" t="s">
        <v>105</v>
      </c>
      <c r="C5" s="154"/>
      <c r="F5" s="154"/>
      <c r="G5" s="106"/>
      <c r="H5" s="106"/>
      <c r="I5" s="106"/>
      <c r="J5" s="106"/>
      <c r="K5" s="106"/>
      <c r="L5" s="106"/>
      <c r="M5" s="42"/>
      <c r="N5" s="42"/>
      <c r="O5" s="42"/>
      <c r="P5" s="42"/>
      <c r="Q5" s="42"/>
      <c r="R5" s="42"/>
      <c r="S5" s="42"/>
      <c r="T5" s="42"/>
      <c r="U5" s="42"/>
      <c r="V5" s="42"/>
      <c r="W5" s="42"/>
      <c r="X5" s="42"/>
      <c r="Y5" s="42"/>
      <c r="Z5" s="634" t="s">
        <v>101</v>
      </c>
      <c r="AA5" s="634"/>
      <c r="AB5" s="635"/>
      <c r="AC5" s="635"/>
      <c r="AD5" s="635"/>
      <c r="AE5" s="90" t="s">
        <v>106</v>
      </c>
      <c r="AF5" s="630" t="str">
        <f>+表紙!F47</f>
        <v>風越建設株式会社</v>
      </c>
      <c r="AG5" s="630"/>
      <c r="AH5" s="630"/>
      <c r="AI5" s="630"/>
      <c r="AJ5" s="630"/>
      <c r="AK5" s="630"/>
      <c r="AL5" s="630"/>
      <c r="AM5" s="630"/>
      <c r="AN5" s="630"/>
      <c r="AO5" s="630"/>
      <c r="AP5" s="630"/>
      <c r="AQ5" s="630"/>
      <c r="AR5" s="630"/>
      <c r="AS5" s="630"/>
      <c r="AT5" s="630"/>
      <c r="AU5" s="630"/>
      <c r="AV5" s="243"/>
      <c r="AW5" s="413"/>
    </row>
    <row r="6" spans="2:49" ht="24.75" customHeight="1" thickBot="1" x14ac:dyDescent="0.2">
      <c r="B6" s="302" t="s">
        <v>443</v>
      </c>
      <c r="C6" s="134"/>
      <c r="F6" s="134"/>
      <c r="G6" s="134"/>
      <c r="H6" s="134"/>
      <c r="I6" s="134"/>
      <c r="J6" s="134"/>
      <c r="K6" s="134"/>
      <c r="L6" s="134"/>
      <c r="M6" s="134"/>
      <c r="N6" s="134"/>
      <c r="O6" s="134"/>
      <c r="P6" s="134"/>
      <c r="Q6" s="134"/>
      <c r="R6" s="134"/>
      <c r="S6" s="134"/>
      <c r="T6" s="134"/>
      <c r="U6" s="134"/>
      <c r="V6" s="134"/>
      <c r="W6" s="134"/>
      <c r="X6" s="134"/>
      <c r="Y6" s="134"/>
      <c r="AC6" s="42"/>
      <c r="AD6" s="42"/>
      <c r="AE6" s="42"/>
      <c r="AF6" s="42"/>
      <c r="AG6" s="42"/>
      <c r="AH6" s="42"/>
      <c r="AI6" s="42"/>
      <c r="AJ6" s="42"/>
      <c r="AK6" s="42"/>
      <c r="AL6" s="42"/>
      <c r="AM6" s="42"/>
      <c r="AN6" s="42"/>
      <c r="AO6" s="42"/>
      <c r="AP6" s="42"/>
      <c r="AQ6" s="42"/>
      <c r="AR6" s="42"/>
      <c r="AS6" s="42"/>
      <c r="AT6" s="42"/>
      <c r="AU6" s="42"/>
      <c r="AV6" s="42"/>
      <c r="AW6" s="413"/>
    </row>
    <row r="7" spans="2:49" ht="28.15" customHeight="1" thickBot="1" x14ac:dyDescent="0.2">
      <c r="B7" s="537" t="s">
        <v>89</v>
      </c>
      <c r="C7" s="538"/>
      <c r="D7" s="611" t="s">
        <v>217</v>
      </c>
      <c r="E7" s="612"/>
      <c r="F7" s="612"/>
      <c r="G7" s="612"/>
      <c r="H7" s="612"/>
      <c r="I7" s="613"/>
      <c r="J7" s="143"/>
      <c r="K7" s="53"/>
      <c r="L7" s="156"/>
      <c r="M7" s="156"/>
      <c r="N7" s="156"/>
      <c r="O7" s="156"/>
      <c r="P7" s="156"/>
      <c r="Q7" s="156"/>
      <c r="R7" s="156"/>
      <c r="S7" s="533"/>
      <c r="T7" s="534"/>
      <c r="U7" s="534"/>
      <c r="V7" s="534"/>
      <c r="W7" s="278"/>
      <c r="X7" s="278"/>
      <c r="Y7" s="135"/>
      <c r="AB7"/>
      <c r="AC7"/>
      <c r="AD7"/>
      <c r="AE7"/>
      <c r="AF7" s="93"/>
      <c r="AG7" s="93"/>
      <c r="AH7" s="93"/>
      <c r="AI7" s="93"/>
      <c r="AJ7" s="93"/>
      <c r="AK7" s="93"/>
      <c r="AL7" s="93"/>
      <c r="AM7" s="93"/>
      <c r="AN7" s="93"/>
      <c r="AO7" s="53"/>
      <c r="AP7" s="53"/>
      <c r="AQ7" s="53"/>
      <c r="AR7" s="53"/>
      <c r="AS7"/>
      <c r="AT7"/>
      <c r="AU7"/>
      <c r="AV7"/>
      <c r="AW7" s="413"/>
    </row>
    <row r="8" spans="2:49" ht="28.15" customHeight="1" thickTop="1" thickBot="1" x14ac:dyDescent="0.2">
      <c r="B8" s="43" t="s">
        <v>103</v>
      </c>
      <c r="C8" s="548" t="s">
        <v>111</v>
      </c>
      <c r="D8" s="548"/>
      <c r="E8" s="548"/>
      <c r="F8" s="548"/>
      <c r="G8" s="548"/>
      <c r="H8" s="548"/>
      <c r="I8" s="548"/>
      <c r="J8" s="548"/>
      <c r="K8" s="548"/>
      <c r="L8" s="148"/>
      <c r="M8" s="148"/>
      <c r="N8" s="148"/>
      <c r="O8" s="148"/>
      <c r="P8" s="148"/>
      <c r="Q8" s="148"/>
      <c r="R8" s="148"/>
      <c r="S8" s="148"/>
      <c r="T8" s="148"/>
      <c r="U8" s="148"/>
      <c r="V8" s="148"/>
      <c r="W8" s="130"/>
      <c r="X8" s="130"/>
      <c r="Y8" s="130"/>
      <c r="Z8" s="93"/>
      <c r="AA8" s="93"/>
      <c r="AB8" s="93"/>
      <c r="AC8" s="93"/>
      <c r="AD8" s="93"/>
      <c r="AE8" s="93"/>
      <c r="AF8" s="53"/>
      <c r="AG8" s="49"/>
      <c r="AH8" s="45" t="s">
        <v>29</v>
      </c>
      <c r="AI8" s="531" t="s">
        <v>337</v>
      </c>
      <c r="AJ8" s="531"/>
      <c r="AK8" s="531"/>
      <c r="AL8" s="531"/>
      <c r="AM8" s="531"/>
      <c r="AN8" s="532"/>
      <c r="AO8" s="53"/>
      <c r="AP8" s="53"/>
      <c r="AQ8" s="53"/>
      <c r="AR8" s="53"/>
      <c r="AS8"/>
      <c r="AT8"/>
      <c r="AU8"/>
      <c r="AV8"/>
      <c r="AW8" s="413"/>
    </row>
    <row r="9" spans="2:49" ht="24.75" customHeight="1" thickTop="1" thickBot="1" x14ac:dyDescent="0.2">
      <c r="B9" s="188" t="s">
        <v>257</v>
      </c>
      <c r="F9" s="545" t="s">
        <v>196</v>
      </c>
      <c r="G9" s="546"/>
      <c r="H9" s="546"/>
      <c r="I9" s="547"/>
      <c r="J9" s="148"/>
      <c r="K9" s="148"/>
      <c r="L9" s="148"/>
      <c r="M9" s="148"/>
      <c r="N9" s="148"/>
      <c r="O9" s="148"/>
      <c r="P9" s="148"/>
      <c r="Q9" s="148"/>
      <c r="R9" s="148"/>
      <c r="S9" s="148"/>
      <c r="T9" s="148"/>
      <c r="U9" s="148"/>
      <c r="V9" s="148"/>
      <c r="W9" s="130"/>
      <c r="X9" s="130"/>
      <c r="Y9" s="130"/>
      <c r="Z9" s="93"/>
      <c r="AA9" s="93"/>
      <c r="AB9" s="93"/>
      <c r="AC9" s="93"/>
      <c r="AD9" s="93"/>
      <c r="AE9" s="564" t="s">
        <v>20</v>
      </c>
      <c r="AF9" s="56"/>
      <c r="AH9" s="535"/>
      <c r="AI9" s="536"/>
      <c r="AJ9" s="536"/>
      <c r="AK9" s="536"/>
      <c r="AL9" s="536"/>
      <c r="AM9" s="536"/>
      <c r="AN9" s="52" t="s">
        <v>13</v>
      </c>
      <c r="AO9" s="53"/>
      <c r="AP9" s="53"/>
      <c r="AQ9" s="53"/>
      <c r="AR9" s="53"/>
      <c r="AS9"/>
      <c r="AT9"/>
      <c r="AU9"/>
      <c r="AV9"/>
      <c r="AW9" s="413"/>
    </row>
    <row r="10" spans="2:49" ht="24.75" customHeight="1" thickTop="1" thickBot="1" x14ac:dyDescent="0.2">
      <c r="F10" s="94"/>
      <c r="G10" s="129"/>
      <c r="H10" s="129"/>
      <c r="I10" s="129"/>
      <c r="J10" s="129"/>
      <c r="K10" s="129"/>
      <c r="L10" s="129"/>
      <c r="M10" s="129"/>
      <c r="N10" s="129"/>
      <c r="O10" s="129"/>
      <c r="P10" s="129"/>
      <c r="Q10" s="129"/>
      <c r="R10" s="129"/>
      <c r="S10" s="129"/>
      <c r="T10" s="129"/>
      <c r="U10" s="129"/>
      <c r="V10" s="129"/>
      <c r="W10" s="130"/>
      <c r="X10" s="130"/>
      <c r="Y10" s="130"/>
      <c r="Z10" s="93"/>
      <c r="AA10" s="93"/>
      <c r="AB10" s="93"/>
      <c r="AD10" s="53"/>
      <c r="AE10" s="565"/>
      <c r="AF10" s="56"/>
      <c r="AN10" s="53"/>
      <c r="AO10" s="53"/>
      <c r="AP10" s="53"/>
      <c r="AQ10" s="53"/>
      <c r="AR10" s="53"/>
      <c r="AS10"/>
      <c r="AT10"/>
      <c r="AU10"/>
      <c r="AV10"/>
      <c r="AW10" s="413"/>
    </row>
    <row r="11" spans="2:49" ht="27" customHeight="1" thickTop="1" thickBot="1" x14ac:dyDescent="0.2">
      <c r="C11" s="164" t="s">
        <v>197</v>
      </c>
      <c r="F11" s="45" t="s">
        <v>17</v>
      </c>
      <c r="G11" s="531" t="s">
        <v>331</v>
      </c>
      <c r="H11" s="531"/>
      <c r="I11" s="532"/>
      <c r="J11" s="46"/>
      <c r="K11" s="47"/>
      <c r="L11" s="48"/>
      <c r="M11" s="554" t="s">
        <v>18</v>
      </c>
      <c r="N11" s="48"/>
      <c r="O11" s="49"/>
      <c r="P11" s="45" t="s">
        <v>19</v>
      </c>
      <c r="Q11" s="551" t="s">
        <v>274</v>
      </c>
      <c r="R11" s="551"/>
      <c r="S11" s="551"/>
      <c r="T11" s="552"/>
      <c r="U11" s="190"/>
      <c r="V11" s="64"/>
      <c r="W11" s="53"/>
      <c r="X11" s="53"/>
      <c r="Y11"/>
      <c r="Z11"/>
      <c r="AA11"/>
      <c r="AB11"/>
      <c r="AC11" s="53"/>
      <c r="AD11" s="61"/>
      <c r="AE11" s="565"/>
      <c r="AF11" s="145"/>
      <c r="AG11" s="49"/>
      <c r="AH11" s="45" t="s">
        <v>36</v>
      </c>
      <c r="AI11" s="531" t="s">
        <v>280</v>
      </c>
      <c r="AJ11" s="531"/>
      <c r="AK11" s="531"/>
      <c r="AL11" s="531"/>
      <c r="AM11" s="531"/>
      <c r="AN11" s="532"/>
      <c r="AO11" s="53"/>
      <c r="AP11" s="53"/>
      <c r="AQ11" s="53"/>
      <c r="AR11" s="53"/>
      <c r="AS11"/>
      <c r="AT11"/>
      <c r="AU11"/>
      <c r="AV11"/>
      <c r="AW11" s="413"/>
    </row>
    <row r="12" spans="2:49" ht="24.75" customHeight="1" thickTop="1" thickBot="1" x14ac:dyDescent="0.2">
      <c r="F12" s="549">
        <f>+ROUND(P12,1)+ROUND(P15,1)+ROUND(P18,1)+ROUND(P24,1)+P27-ROUND(F15,1)</f>
        <v>1904.1</v>
      </c>
      <c r="G12" s="550"/>
      <c r="H12" s="550"/>
      <c r="I12" s="52" t="s">
        <v>13</v>
      </c>
      <c r="J12" s="53"/>
      <c r="K12" s="54"/>
      <c r="L12" s="53"/>
      <c r="M12" s="555"/>
      <c r="N12" s="55"/>
      <c r="P12" s="535"/>
      <c r="Q12" s="553"/>
      <c r="R12" s="553"/>
      <c r="S12" s="553"/>
      <c r="T12" s="52" t="s">
        <v>13</v>
      </c>
      <c r="U12" s="53"/>
      <c r="V12" s="53"/>
      <c r="W12" s="53"/>
      <c r="X12" s="53"/>
      <c r="Y12"/>
      <c r="Z12"/>
      <c r="AA12"/>
      <c r="AB12"/>
      <c r="AC12" s="56"/>
      <c r="AE12" s="565"/>
      <c r="AG12" s="137"/>
      <c r="AH12" s="535"/>
      <c r="AI12" s="536"/>
      <c r="AJ12" s="536"/>
      <c r="AK12" s="536"/>
      <c r="AL12" s="536"/>
      <c r="AM12" s="536"/>
      <c r="AN12" s="52" t="s">
        <v>13</v>
      </c>
      <c r="AO12" s="53"/>
      <c r="AP12" s="53"/>
      <c r="AQ12" s="53"/>
      <c r="AR12" s="53"/>
      <c r="AS12"/>
      <c r="AT12"/>
      <c r="AU12"/>
      <c r="AV12"/>
      <c r="AW12" s="413"/>
    </row>
    <row r="13" spans="2:49" ht="24.75" customHeight="1" thickTop="1" thickBot="1" x14ac:dyDescent="0.2">
      <c r="J13" s="53"/>
      <c r="K13" s="57"/>
      <c r="L13" s="53"/>
      <c r="M13" s="555"/>
      <c r="N13" s="56"/>
      <c r="U13" s="53"/>
      <c r="V13" s="53"/>
      <c r="W13" s="53"/>
      <c r="X13" s="53"/>
      <c r="Y13"/>
      <c r="Z13"/>
      <c r="AA13"/>
      <c r="AB13"/>
      <c r="AC13" s="56"/>
      <c r="AE13" s="565"/>
      <c r="AG13" s="143"/>
      <c r="AH13" s="140"/>
      <c r="AI13" s="141"/>
      <c r="AJ13" s="141"/>
      <c r="AK13" s="141"/>
      <c r="AL13" s="141"/>
      <c r="AM13" s="142"/>
      <c r="AN13" s="142"/>
      <c r="AQ13" s="41"/>
      <c r="AR13" s="41"/>
      <c r="AS13" s="139"/>
      <c r="AT13" s="139"/>
      <c r="AU13" s="278"/>
      <c r="AV13" s="53"/>
      <c r="AW13" s="413"/>
    </row>
    <row r="14" spans="2:49" ht="27" customHeight="1" thickTop="1" thickBot="1" x14ac:dyDescent="0.2">
      <c r="F14" s="51" t="s">
        <v>427</v>
      </c>
      <c r="G14" s="557" t="s">
        <v>222</v>
      </c>
      <c r="H14" s="557"/>
      <c r="I14" s="558"/>
      <c r="J14" s="59"/>
      <c r="K14" s="60"/>
      <c r="L14" s="53"/>
      <c r="M14" s="555"/>
      <c r="N14" s="56"/>
      <c r="O14" s="48"/>
      <c r="P14" s="45" t="s">
        <v>24</v>
      </c>
      <c r="Q14" s="567" t="s">
        <v>275</v>
      </c>
      <c r="R14" s="567"/>
      <c r="S14" s="567"/>
      <c r="T14" s="568"/>
      <c r="U14" s="190"/>
      <c r="V14" s="64"/>
      <c r="W14" s="53"/>
      <c r="X14" s="53"/>
      <c r="Y14"/>
      <c r="Z14"/>
      <c r="AA14"/>
      <c r="AB14"/>
      <c r="AC14" s="56"/>
      <c r="AE14" s="566"/>
      <c r="AG14" s="144"/>
      <c r="AH14" s="51" t="s">
        <v>176</v>
      </c>
      <c r="AI14" s="606" t="s">
        <v>292</v>
      </c>
      <c r="AJ14" s="606"/>
      <c r="AK14" s="606"/>
      <c r="AL14" s="606"/>
      <c r="AM14" s="606"/>
      <c r="AN14" s="607"/>
      <c r="AO14"/>
      <c r="AS14" s="139"/>
      <c r="AT14" s="139"/>
      <c r="AU14" s="278"/>
      <c r="AV14" s="53"/>
      <c r="AW14" s="413"/>
    </row>
    <row r="15" spans="2:49" ht="24.75" customHeight="1" thickBot="1" x14ac:dyDescent="0.2">
      <c r="F15" s="602"/>
      <c r="G15" s="603"/>
      <c r="H15" s="603"/>
      <c r="I15" s="44" t="s">
        <v>13</v>
      </c>
      <c r="J15" s="53"/>
      <c r="K15" s="56"/>
      <c r="L15" s="53"/>
      <c r="M15" s="555"/>
      <c r="N15" s="56"/>
      <c r="P15" s="535"/>
      <c r="Q15" s="553"/>
      <c r="R15" s="553"/>
      <c r="S15" s="553"/>
      <c r="T15" s="52" t="s">
        <v>13</v>
      </c>
      <c r="U15" s="53"/>
      <c r="V15" s="53"/>
      <c r="W15" s="53"/>
      <c r="X15" s="53"/>
      <c r="Y15"/>
      <c r="Z15"/>
      <c r="AA15"/>
      <c r="AB15"/>
      <c r="AC15" s="56"/>
      <c r="AH15" s="543"/>
      <c r="AI15" s="544"/>
      <c r="AJ15" s="544"/>
      <c r="AK15" s="544"/>
      <c r="AL15" s="544"/>
      <c r="AM15" s="544"/>
      <c r="AN15" s="44" t="s">
        <v>13</v>
      </c>
      <c r="AO15"/>
      <c r="AS15" s="62" t="s">
        <v>30</v>
      </c>
      <c r="AT15" s="63"/>
      <c r="AW15" s="413"/>
    </row>
    <row r="16" spans="2:49" ht="24.75" customHeight="1" thickTop="1" thickBot="1" x14ac:dyDescent="0.2">
      <c r="K16" s="56"/>
      <c r="L16" s="53"/>
      <c r="M16" s="555"/>
      <c r="N16" s="56"/>
      <c r="P16" s="530" t="str">
        <f>+IF(Y18=0,"",IF(Y18-P18=Y18,"エラー！：⑥残さ物量があるのに、④自ら中間処理した量がゼロになっています",""))</f>
        <v/>
      </c>
      <c r="Q16" s="530"/>
      <c r="R16" s="530"/>
      <c r="S16" s="530"/>
      <c r="T16" s="530"/>
      <c r="U16" s="530"/>
      <c r="V16" s="530"/>
      <c r="W16" s="530"/>
      <c r="X16" s="530"/>
      <c r="Y16" s="530"/>
      <c r="Z16" s="530"/>
      <c r="AA16" s="530"/>
      <c r="AB16" s="530"/>
      <c r="AC16" s="56"/>
      <c r="AD16" s="53"/>
      <c r="AE16" s="186"/>
      <c r="AP16" s="50"/>
      <c r="AQ16" s="53"/>
      <c r="AS16" s="528" t="s">
        <v>175</v>
      </c>
      <c r="AT16" s="529"/>
      <c r="AU16" s="95"/>
      <c r="AV16" s="44" t="s">
        <v>13</v>
      </c>
      <c r="AW16" s="413"/>
    </row>
    <row r="17" spans="2:49" ht="27" customHeight="1" thickTop="1" thickBot="1" x14ac:dyDescent="0.2">
      <c r="K17" s="56"/>
      <c r="L17" s="53"/>
      <c r="M17" s="555"/>
      <c r="N17" s="56"/>
      <c r="O17" s="48"/>
      <c r="P17" s="45" t="s">
        <v>27</v>
      </c>
      <c r="Q17" s="531" t="s">
        <v>276</v>
      </c>
      <c r="R17" s="531"/>
      <c r="S17" s="531"/>
      <c r="T17" s="532"/>
      <c r="U17" s="541"/>
      <c r="V17" s="542"/>
      <c r="W17" s="542"/>
      <c r="X17" s="542"/>
      <c r="Y17" s="136" t="s">
        <v>21</v>
      </c>
      <c r="Z17" s="531" t="s">
        <v>279</v>
      </c>
      <c r="AA17" s="531"/>
      <c r="AB17" s="532"/>
      <c r="AC17" s="149"/>
      <c r="AD17" s="144"/>
      <c r="AE17" s="554" t="s">
        <v>28</v>
      </c>
      <c r="AF17" s="48"/>
      <c r="AG17" s="48"/>
      <c r="AH17" s="247" t="s">
        <v>178</v>
      </c>
      <c r="AI17" s="557" t="s">
        <v>281</v>
      </c>
      <c r="AJ17" s="557"/>
      <c r="AK17" s="557"/>
      <c r="AL17" s="558"/>
      <c r="AM17" s="48"/>
      <c r="AN17" s="255"/>
      <c r="AO17" s="610" t="s">
        <v>253</v>
      </c>
      <c r="AP17" s="558"/>
      <c r="AQ17" s="257"/>
      <c r="AS17" s="528" t="s">
        <v>259</v>
      </c>
      <c r="AT17" s="529"/>
      <c r="AU17" s="95"/>
      <c r="AV17" s="44" t="s">
        <v>34</v>
      </c>
      <c r="AW17" s="413"/>
    </row>
    <row r="18" spans="2:49" ht="24.75" customHeight="1" thickBot="1" x14ac:dyDescent="0.2">
      <c r="K18" s="56"/>
      <c r="L18" s="53"/>
      <c r="M18" s="555"/>
      <c r="N18" s="56"/>
      <c r="P18" s="535"/>
      <c r="Q18" s="553"/>
      <c r="R18" s="553"/>
      <c r="S18" s="553"/>
      <c r="T18" s="52" t="s">
        <v>13</v>
      </c>
      <c r="U18"/>
      <c r="V18" s="248"/>
      <c r="W18"/>
      <c r="X18" s="194"/>
      <c r="Y18" s="549">
        <f>+ROUND(AH9,1)+ROUND(AH12,1)+ROUND(AH15,1)+AH18</f>
        <v>0</v>
      </c>
      <c r="Z18" s="550"/>
      <c r="AA18" s="550"/>
      <c r="AB18" s="52" t="s">
        <v>4</v>
      </c>
      <c r="AC18" s="193"/>
      <c r="AD18" s="193"/>
      <c r="AE18" s="555"/>
      <c r="AH18" s="585">
        <f>+ROUND(AO18,1)+ROUND(AO21,1)</f>
        <v>0</v>
      </c>
      <c r="AI18" s="582"/>
      <c r="AJ18" s="582"/>
      <c r="AK18" s="582"/>
      <c r="AL18" s="44" t="s">
        <v>13</v>
      </c>
      <c r="AM18" s="55"/>
      <c r="AO18" s="273">
        <f>+ROUND(AU16,1)+ROUND(AU17,1)+ROUND(AU18,1)</f>
        <v>0</v>
      </c>
      <c r="AP18" s="44" t="s">
        <v>34</v>
      </c>
      <c r="AS18" s="528" t="s">
        <v>177</v>
      </c>
      <c r="AT18" s="529"/>
      <c r="AU18" s="95"/>
      <c r="AV18" s="44" t="s">
        <v>26</v>
      </c>
      <c r="AW18" s="413"/>
    </row>
    <row r="19" spans="2:49" ht="24.75" customHeight="1" thickTop="1" thickBot="1" x14ac:dyDescent="0.2">
      <c r="K19" s="56"/>
      <c r="L19" s="53"/>
      <c r="M19" s="555"/>
      <c r="N19" s="56"/>
      <c r="P19" s="131"/>
      <c r="Q19" s="266"/>
      <c r="R19" s="197"/>
      <c r="S19" s="131"/>
      <c r="T19" s="131"/>
      <c r="U19" s="133"/>
      <c r="V19" s="249"/>
      <c r="W19" s="133"/>
      <c r="X19" s="133"/>
      <c r="Y19" s="132"/>
      <c r="Z19" s="132"/>
      <c r="AA19" s="132"/>
      <c r="AB19" s="132"/>
      <c r="AC19" s="53"/>
      <c r="AD19" s="53"/>
      <c r="AE19" s="555"/>
      <c r="AH19" s="53"/>
      <c r="AI19" s="56"/>
      <c r="AJ19" s="53"/>
      <c r="AK19" s="53"/>
      <c r="AL19" s="53"/>
      <c r="AM19" s="56"/>
      <c r="AS19"/>
      <c r="AT19"/>
      <c r="AU19"/>
      <c r="AV19"/>
      <c r="AW19" s="636" t="s">
        <v>450</v>
      </c>
    </row>
    <row r="20" spans="2:49" ht="27" customHeight="1" thickTop="1" thickBot="1" x14ac:dyDescent="0.2">
      <c r="K20" s="56"/>
      <c r="L20" s="53"/>
      <c r="M20" s="555"/>
      <c r="N20" s="56"/>
      <c r="P20" s="45" t="s">
        <v>48</v>
      </c>
      <c r="Q20" s="531" t="s">
        <v>277</v>
      </c>
      <c r="R20" s="531"/>
      <c r="S20" s="531"/>
      <c r="T20" s="532"/>
      <c r="U20" s="131"/>
      <c r="V20" s="250"/>
      <c r="W20" s="253"/>
      <c r="X20" s="254"/>
      <c r="Y20" s="136" t="s">
        <v>25</v>
      </c>
      <c r="Z20" s="531" t="s">
        <v>278</v>
      </c>
      <c r="AA20" s="531"/>
      <c r="AB20" s="532"/>
      <c r="AC20" s="53"/>
      <c r="AD20" s="53"/>
      <c r="AE20" s="555"/>
      <c r="AG20" s="53"/>
      <c r="AH20" s="53"/>
      <c r="AI20" s="56"/>
      <c r="AJ20" s="53"/>
      <c r="AK20" s="53"/>
      <c r="AL20" s="147"/>
      <c r="AM20" s="56"/>
      <c r="AN20" s="256"/>
      <c r="AO20" s="610" t="s">
        <v>255</v>
      </c>
      <c r="AP20" s="558"/>
      <c r="AQ20" s="191"/>
      <c r="AR20" s="53"/>
      <c r="AS20" s="58"/>
      <c r="AT20" s="58"/>
      <c r="AW20" s="636"/>
    </row>
    <row r="21" spans="2:49" ht="25.15" customHeight="1" thickBot="1" x14ac:dyDescent="0.2">
      <c r="B21" s="604" t="s">
        <v>444</v>
      </c>
      <c r="C21" s="604"/>
      <c r="D21" s="604"/>
      <c r="E21" s="604"/>
      <c r="F21" s="604"/>
      <c r="G21" s="604"/>
      <c r="H21" s="604"/>
      <c r="I21" s="604"/>
      <c r="J21" s="604"/>
      <c r="K21" s="56"/>
      <c r="L21" s="53"/>
      <c r="M21" s="555"/>
      <c r="N21" s="56"/>
      <c r="P21" s="535"/>
      <c r="Q21" s="562"/>
      <c r="R21" s="562"/>
      <c r="S21" s="562"/>
      <c r="T21" s="52" t="s">
        <v>13</v>
      </c>
      <c r="U21" s="131"/>
      <c r="V21" s="131"/>
      <c r="W21" s="131"/>
      <c r="X21" s="131"/>
      <c r="Y21" s="549">
        <f>+P18-Y18</f>
        <v>0</v>
      </c>
      <c r="Z21" s="550"/>
      <c r="AA21" s="550"/>
      <c r="AB21" s="52" t="s">
        <v>4</v>
      </c>
      <c r="AC21" s="133"/>
      <c r="AD21" s="53"/>
      <c r="AE21" s="556"/>
      <c r="AG21" s="53"/>
      <c r="AH21" s="53"/>
      <c r="AI21" s="56"/>
      <c r="AJ21" s="53"/>
      <c r="AK21" s="53"/>
      <c r="AL21" s="53"/>
      <c r="AM21" s="53"/>
      <c r="AN21" s="147"/>
      <c r="AO21" s="95"/>
      <c r="AP21" s="44" t="s">
        <v>38</v>
      </c>
      <c r="AQ21" s="191"/>
      <c r="AR21" s="53"/>
      <c r="AS21"/>
      <c r="AT21"/>
      <c r="AU21"/>
      <c r="AV21"/>
      <c r="AW21" s="413"/>
    </row>
    <row r="22" spans="2:49" ht="25.5" customHeight="1" thickTop="1" thickBot="1" x14ac:dyDescent="0.2">
      <c r="B22" s="605"/>
      <c r="C22" s="605"/>
      <c r="D22" s="605"/>
      <c r="E22" s="605"/>
      <c r="F22" s="605"/>
      <c r="G22" s="605"/>
      <c r="H22" s="605"/>
      <c r="I22" s="605"/>
      <c r="J22" s="605"/>
      <c r="K22" s="56"/>
      <c r="L22" s="53"/>
      <c r="M22" s="555"/>
      <c r="N22" s="56"/>
      <c r="P22" s="559" t="str">
        <f>+IF(P21=0,"",IF(P18&lt;P21,"エラー !：④の内数である⑤の量が④を超えています",""))</f>
        <v/>
      </c>
      <c r="Q22" s="559"/>
      <c r="R22" s="559"/>
      <c r="S22" s="559"/>
      <c r="T22" s="559"/>
      <c r="U22" s="559"/>
      <c r="V22" s="559"/>
      <c r="W22" s="132"/>
      <c r="X22" s="132"/>
      <c r="Y22" s="132"/>
      <c r="Z22" s="132"/>
      <c r="AA22" s="132"/>
      <c r="AB22" s="132"/>
      <c r="AC22" s="53"/>
      <c r="AD22" s="53"/>
      <c r="AE22" s="186"/>
      <c r="AG22" s="53"/>
      <c r="AH22" s="53"/>
      <c r="AI22" s="56"/>
      <c r="AJ22" s="53"/>
      <c r="AK22" s="53"/>
      <c r="AL22" s="53"/>
      <c r="AM22" s="53"/>
      <c r="AN22" s="53"/>
      <c r="AW22" s="413"/>
    </row>
    <row r="23" spans="2:49" ht="27" customHeight="1" thickTop="1" thickBot="1" x14ac:dyDescent="0.2">
      <c r="B23" s="601" t="s">
        <v>199</v>
      </c>
      <c r="C23" s="540"/>
      <c r="D23" s="539" t="s">
        <v>445</v>
      </c>
      <c r="E23" s="539"/>
      <c r="F23" s="539"/>
      <c r="G23" s="540"/>
      <c r="H23" s="601" t="s">
        <v>446</v>
      </c>
      <c r="I23" s="539"/>
      <c r="J23" s="540"/>
      <c r="K23" s="56"/>
      <c r="L23" s="53"/>
      <c r="M23" s="555"/>
      <c r="N23" s="56"/>
      <c r="O23" s="48"/>
      <c r="P23" s="51" t="s">
        <v>88</v>
      </c>
      <c r="Q23" s="557" t="s">
        <v>32</v>
      </c>
      <c r="R23" s="557"/>
      <c r="S23" s="557"/>
      <c r="T23" s="558"/>
      <c r="U23" s="560"/>
      <c r="V23" s="561"/>
      <c r="W23" s="561"/>
      <c r="X23" s="561"/>
      <c r="AC23" s="53"/>
      <c r="AD23" s="53"/>
      <c r="AE23"/>
      <c r="AF23"/>
      <c r="AG23"/>
      <c r="AH23"/>
      <c r="AI23" s="258"/>
      <c r="AJ23"/>
      <c r="AK23" s="53"/>
      <c r="AL23" s="53"/>
      <c r="AM23" s="53"/>
      <c r="AN23" s="151"/>
      <c r="AP23" s="53"/>
      <c r="AR23" s="49"/>
      <c r="AS23" s="136" t="s">
        <v>190</v>
      </c>
      <c r="AT23" s="531" t="s">
        <v>191</v>
      </c>
      <c r="AU23" s="531"/>
      <c r="AV23" s="532"/>
      <c r="AW23" s="413"/>
    </row>
    <row r="24" spans="2:49" ht="27" customHeight="1" thickBot="1" x14ac:dyDescent="0.2">
      <c r="B24" s="614" t="s">
        <v>200</v>
      </c>
      <c r="C24" s="615"/>
      <c r="D24" s="603">
        <v>440</v>
      </c>
      <c r="E24" s="603"/>
      <c r="F24" s="603"/>
      <c r="G24" s="195" t="s">
        <v>198</v>
      </c>
      <c r="H24" s="581">
        <f>+F12</f>
        <v>1904.1</v>
      </c>
      <c r="I24" s="582"/>
      <c r="J24" s="195" t="s">
        <v>198</v>
      </c>
      <c r="K24" s="56"/>
      <c r="L24" s="53"/>
      <c r="M24" s="556"/>
      <c r="P24" s="543"/>
      <c r="Q24" s="563"/>
      <c r="R24" s="563"/>
      <c r="S24" s="563"/>
      <c r="T24" s="44" t="s">
        <v>13</v>
      </c>
      <c r="U24"/>
      <c r="V24"/>
      <c r="W24"/>
      <c r="X24"/>
      <c r="AC24" s="53"/>
      <c r="AD24" s="53"/>
      <c r="AE24"/>
      <c r="AF24"/>
      <c r="AG24"/>
      <c r="AH24"/>
      <c r="AI24" s="258"/>
      <c r="AJ24"/>
      <c r="AK24" s="53"/>
      <c r="AL24" s="141"/>
      <c r="AM24" s="53"/>
      <c r="AN24" s="53"/>
      <c r="AQ24" s="56"/>
      <c r="AR24" s="146"/>
      <c r="AS24" s="549">
        <f>+ROUND(AU16,1)+ROUND(AA28,1)</f>
        <v>1904.1</v>
      </c>
      <c r="AT24" s="550"/>
      <c r="AU24" s="550"/>
      <c r="AV24" s="52" t="s">
        <v>13</v>
      </c>
      <c r="AW24" s="413"/>
    </row>
    <row r="25" spans="2:49" ht="27" customHeight="1" thickBot="1" x14ac:dyDescent="0.2">
      <c r="B25" s="614" t="s">
        <v>201</v>
      </c>
      <c r="C25" s="615"/>
      <c r="D25" s="603">
        <v>0</v>
      </c>
      <c r="E25" s="603"/>
      <c r="F25" s="603"/>
      <c r="G25" s="195" t="s">
        <v>198</v>
      </c>
      <c r="H25" s="581">
        <f>+P12+AH9</f>
        <v>0</v>
      </c>
      <c r="I25" s="582"/>
      <c r="J25" s="195" t="s">
        <v>198</v>
      </c>
      <c r="K25" s="56"/>
      <c r="L25" s="53"/>
      <c r="P25" s="53"/>
      <c r="Q25" s="53"/>
      <c r="R25" s="53"/>
      <c r="S25" s="53"/>
      <c r="T25" s="53"/>
      <c r="U25" s="53"/>
      <c r="V25" s="53"/>
      <c r="AE25" s="150"/>
      <c r="AH25" s="53"/>
      <c r="AI25" s="56"/>
      <c r="AJ25" s="53"/>
      <c r="AK25" s="53"/>
      <c r="AL25" s="187"/>
      <c r="AM25" s="187"/>
      <c r="AN25" s="187"/>
      <c r="AQ25" s="268"/>
      <c r="AR25" s="128"/>
      <c r="AW25" s="413"/>
    </row>
    <row r="26" spans="2:49" ht="27" customHeight="1" thickTop="1" thickBot="1" x14ac:dyDescent="0.2">
      <c r="B26" s="614" t="s">
        <v>202</v>
      </c>
      <c r="C26" s="615"/>
      <c r="D26" s="603">
        <v>0</v>
      </c>
      <c r="E26" s="603"/>
      <c r="F26" s="603"/>
      <c r="G26" s="195" t="s">
        <v>198</v>
      </c>
      <c r="H26" s="581">
        <f>+P21</f>
        <v>0</v>
      </c>
      <c r="I26" s="582"/>
      <c r="J26" s="195" t="s">
        <v>198</v>
      </c>
      <c r="K26" s="56"/>
      <c r="L26" s="144"/>
      <c r="M26" s="554" t="s">
        <v>35</v>
      </c>
      <c r="N26" s="48"/>
      <c r="O26" s="48"/>
      <c r="P26" s="247" t="s">
        <v>180</v>
      </c>
      <c r="Q26" s="557" t="s">
        <v>181</v>
      </c>
      <c r="R26" s="557"/>
      <c r="S26" s="557"/>
      <c r="T26" s="558"/>
      <c r="U26" s="48"/>
      <c r="V26" s="48"/>
      <c r="W26" s="48"/>
      <c r="X26" s="48"/>
      <c r="Y26" s="48"/>
      <c r="Z26" s="48"/>
      <c r="AA26" s="48"/>
      <c r="AB26" s="48"/>
      <c r="AC26" s="48"/>
      <c r="AD26" s="48"/>
      <c r="AE26" s="48"/>
      <c r="AF26" s="48"/>
      <c r="AG26" s="48"/>
      <c r="AH26" s="48"/>
      <c r="AI26" s="61"/>
      <c r="AJ26" s="48"/>
      <c r="AK26" s="49"/>
      <c r="AL26" s="136" t="s">
        <v>187</v>
      </c>
      <c r="AM26" s="531" t="s">
        <v>282</v>
      </c>
      <c r="AN26" s="531"/>
      <c r="AO26" s="531"/>
      <c r="AP26" s="532"/>
      <c r="AQ26" s="270"/>
      <c r="AR26" s="271"/>
      <c r="AS26" s="136" t="s">
        <v>192</v>
      </c>
      <c r="AT26" s="531" t="s">
        <v>430</v>
      </c>
      <c r="AU26" s="531"/>
      <c r="AV26" s="532"/>
      <c r="AW26" s="413"/>
    </row>
    <row r="27" spans="2:49" ht="27" customHeight="1" thickBot="1" x14ac:dyDescent="0.2">
      <c r="B27" s="614" t="s">
        <v>223</v>
      </c>
      <c r="C27" s="615"/>
      <c r="D27" s="603">
        <v>0</v>
      </c>
      <c r="E27" s="603"/>
      <c r="F27" s="603"/>
      <c r="G27" s="195" t="s">
        <v>198</v>
      </c>
      <c r="H27" s="581">
        <f>+Y21</f>
        <v>0</v>
      </c>
      <c r="I27" s="582"/>
      <c r="J27" s="195" t="s">
        <v>198</v>
      </c>
      <c r="M27" s="555"/>
      <c r="P27" s="585">
        <f>+R30+ROUND(R33,1)</f>
        <v>1904.1</v>
      </c>
      <c r="Q27" s="586"/>
      <c r="R27" s="586"/>
      <c r="S27" s="586"/>
      <c r="T27" s="44" t="s">
        <v>38</v>
      </c>
      <c r="U27" s="64"/>
      <c r="V27" s="64"/>
      <c r="Y27" s="62" t="s">
        <v>39</v>
      </c>
      <c r="Z27" s="65"/>
      <c r="AH27" s="53"/>
      <c r="AI27" s="53"/>
      <c r="AJ27" s="53"/>
      <c r="AK27" s="53"/>
      <c r="AL27" s="549">
        <f>+AH18+P27</f>
        <v>1904.1</v>
      </c>
      <c r="AM27" s="550"/>
      <c r="AN27" s="550"/>
      <c r="AO27" s="550"/>
      <c r="AP27" s="52" t="s">
        <v>13</v>
      </c>
      <c r="AQ27" s="268"/>
      <c r="AR27" s="128"/>
      <c r="AS27" s="535"/>
      <c r="AT27" s="536"/>
      <c r="AU27" s="536"/>
      <c r="AV27" s="52" t="s">
        <v>13</v>
      </c>
      <c r="AW27" s="413"/>
    </row>
    <row r="28" spans="2:49" ht="27" customHeight="1" thickTop="1" thickBot="1" x14ac:dyDescent="0.2">
      <c r="B28" s="631" t="s">
        <v>332</v>
      </c>
      <c r="C28" s="632"/>
      <c r="D28" s="603">
        <v>0</v>
      </c>
      <c r="E28" s="603"/>
      <c r="F28" s="603"/>
      <c r="G28" s="195" t="s">
        <v>198</v>
      </c>
      <c r="H28" s="581">
        <f>+P15+AH12</f>
        <v>0</v>
      </c>
      <c r="I28" s="582"/>
      <c r="J28" s="195" t="s">
        <v>198</v>
      </c>
      <c r="M28" s="555"/>
      <c r="P28" s="56"/>
      <c r="U28" s="53"/>
      <c r="V28" s="53"/>
      <c r="Y28" s="587" t="s">
        <v>175</v>
      </c>
      <c r="Z28" s="588"/>
      <c r="AA28" s="543">
        <v>1904.1</v>
      </c>
      <c r="AB28" s="544"/>
      <c r="AC28" s="544"/>
      <c r="AD28" s="544"/>
      <c r="AE28" s="544"/>
      <c r="AF28" s="44" t="s">
        <v>13</v>
      </c>
      <c r="AH28" s="53"/>
      <c r="AI28" s="53"/>
      <c r="AN28" s="267"/>
      <c r="AQ28" s="268"/>
      <c r="AR28" s="128"/>
      <c r="AS28" s="410" t="str">
        <f>+IF(AS27=0,"",IF(AL27&lt;(AS24+AS27+AS31),"エラー !：⑩の内数である（⑫+⑬＋⑭）の量が⑩を超えています",""))</f>
        <v/>
      </c>
      <c r="AT28" s="408"/>
      <c r="AU28" s="408"/>
      <c r="AV28" s="408"/>
      <c r="AW28" s="413"/>
    </row>
    <row r="29" spans="2:49" ht="27" customHeight="1" thickTop="1" thickBot="1" x14ac:dyDescent="0.2">
      <c r="B29" s="614" t="s">
        <v>224</v>
      </c>
      <c r="C29" s="615"/>
      <c r="D29" s="603">
        <v>0</v>
      </c>
      <c r="E29" s="603"/>
      <c r="F29" s="603"/>
      <c r="G29" s="195" t="s">
        <v>198</v>
      </c>
      <c r="H29" s="581">
        <f>+AL27</f>
        <v>1904.1</v>
      </c>
      <c r="I29" s="582"/>
      <c r="J29" s="195" t="s">
        <v>198</v>
      </c>
      <c r="M29" s="555"/>
      <c r="P29" s="56"/>
      <c r="Q29" s="144"/>
      <c r="R29" s="51" t="s">
        <v>183</v>
      </c>
      <c r="S29" s="557" t="s">
        <v>33</v>
      </c>
      <c r="T29" s="571"/>
      <c r="U29" s="571"/>
      <c r="V29" s="572"/>
      <c r="W29" s="48"/>
      <c r="X29" s="66"/>
      <c r="Y29" s="587" t="s">
        <v>258</v>
      </c>
      <c r="Z29" s="588"/>
      <c r="AA29" s="543"/>
      <c r="AB29" s="544"/>
      <c r="AC29" s="544"/>
      <c r="AD29" s="544"/>
      <c r="AE29" s="544"/>
      <c r="AF29" s="44" t="s">
        <v>13</v>
      </c>
      <c r="AH29" s="53"/>
      <c r="AI29" s="53"/>
      <c r="AJ29" s="53"/>
      <c r="AK29" s="53"/>
      <c r="AL29" s="136" t="s">
        <v>188</v>
      </c>
      <c r="AM29" s="531" t="s">
        <v>189</v>
      </c>
      <c r="AN29" s="531"/>
      <c r="AO29" s="531"/>
      <c r="AP29" s="532"/>
      <c r="AQ29" s="269"/>
      <c r="AR29" s="272"/>
      <c r="AS29" s="579" t="s">
        <v>193</v>
      </c>
      <c r="AT29" s="575" t="s">
        <v>431</v>
      </c>
      <c r="AU29" s="575"/>
      <c r="AV29" s="576"/>
      <c r="AW29" s="413"/>
    </row>
    <row r="30" spans="2:49" ht="27" customHeight="1" thickBot="1" x14ac:dyDescent="0.2">
      <c r="B30" s="614" t="s">
        <v>225</v>
      </c>
      <c r="C30" s="615"/>
      <c r="D30" s="603">
        <v>0</v>
      </c>
      <c r="E30" s="603"/>
      <c r="F30" s="603"/>
      <c r="G30" s="195" t="s">
        <v>198</v>
      </c>
      <c r="H30" s="581">
        <f>+AL30</f>
        <v>0</v>
      </c>
      <c r="I30" s="582"/>
      <c r="J30" s="195" t="s">
        <v>198</v>
      </c>
      <c r="M30" s="555"/>
      <c r="P30" s="56"/>
      <c r="R30" s="585">
        <f>+ROUND(AA28,1)+ROUND(AA29,1)+ROUND(AA30,1)</f>
        <v>1904.1</v>
      </c>
      <c r="S30" s="586"/>
      <c r="T30" s="586"/>
      <c r="U30" s="586"/>
      <c r="V30" s="44" t="s">
        <v>16</v>
      </c>
      <c r="Y30" s="587" t="s">
        <v>186</v>
      </c>
      <c r="Z30" s="588"/>
      <c r="AA30" s="543"/>
      <c r="AB30" s="544"/>
      <c r="AC30" s="544"/>
      <c r="AD30" s="544"/>
      <c r="AE30" s="544"/>
      <c r="AF30" s="44" t="s">
        <v>13</v>
      </c>
      <c r="AL30" s="535"/>
      <c r="AM30" s="536"/>
      <c r="AN30" s="536"/>
      <c r="AO30" s="536"/>
      <c r="AP30" s="52" t="s">
        <v>13</v>
      </c>
      <c r="AS30" s="580"/>
      <c r="AT30" s="577"/>
      <c r="AU30" s="577"/>
      <c r="AV30" s="578"/>
      <c r="AW30" s="413"/>
    </row>
    <row r="31" spans="2:49" ht="27" customHeight="1" thickTop="1" thickBot="1" x14ac:dyDescent="0.2">
      <c r="B31" s="614" t="s">
        <v>226</v>
      </c>
      <c r="C31" s="615"/>
      <c r="D31" s="603">
        <v>0</v>
      </c>
      <c r="E31" s="603"/>
      <c r="F31" s="603"/>
      <c r="G31" s="195" t="s">
        <v>198</v>
      </c>
      <c r="H31" s="581">
        <f>+AS24</f>
        <v>1904.1</v>
      </c>
      <c r="I31" s="582"/>
      <c r="J31" s="195" t="s">
        <v>198</v>
      </c>
      <c r="M31" s="555"/>
      <c r="P31" s="56"/>
      <c r="Y31"/>
      <c r="Z31"/>
      <c r="AA31" s="67" t="s">
        <v>90</v>
      </c>
      <c r="AK31" s="128"/>
      <c r="AL31" s="530" t="str">
        <f>+IF(AL30=0,"",IF(AL27&lt;AL30,"エラー !：⑩の内数である⑪の量が⑩を超えています",""))</f>
        <v/>
      </c>
      <c r="AM31" s="530"/>
      <c r="AN31" s="530"/>
      <c r="AO31" s="530"/>
      <c r="AP31" s="530"/>
      <c r="AQ31" s="530"/>
      <c r="AR31" s="41"/>
      <c r="AS31" s="573"/>
      <c r="AT31" s="574"/>
      <c r="AU31" s="574"/>
      <c r="AV31" s="163" t="s">
        <v>13</v>
      </c>
      <c r="AW31" s="413"/>
    </row>
    <row r="32" spans="2:49" ht="27" customHeight="1" thickTop="1" thickBot="1" x14ac:dyDescent="0.2">
      <c r="B32" s="614" t="s">
        <v>428</v>
      </c>
      <c r="C32" s="615"/>
      <c r="D32" s="603">
        <v>0</v>
      </c>
      <c r="E32" s="603"/>
      <c r="F32" s="603"/>
      <c r="G32" s="195" t="s">
        <v>198</v>
      </c>
      <c r="H32" s="581">
        <f>+AS27</f>
        <v>0</v>
      </c>
      <c r="I32" s="582"/>
      <c r="J32" s="195" t="s">
        <v>198</v>
      </c>
      <c r="M32" s="555"/>
      <c r="P32" s="56"/>
      <c r="Q32" s="144"/>
      <c r="R32" s="51" t="s">
        <v>185</v>
      </c>
      <c r="S32" s="557" t="s">
        <v>37</v>
      </c>
      <c r="T32" s="571"/>
      <c r="U32" s="571"/>
      <c r="V32" s="572"/>
      <c r="W32" s="53"/>
      <c r="X32" s="53"/>
      <c r="Y32"/>
      <c r="Z32"/>
      <c r="AA32" s="621" t="s">
        <v>330</v>
      </c>
      <c r="AB32" s="622"/>
      <c r="AC32" s="622"/>
      <c r="AD32" s="622"/>
      <c r="AE32" s="622"/>
      <c r="AF32" s="622" t="s">
        <v>194</v>
      </c>
      <c r="AG32" s="622"/>
      <c r="AH32" s="622"/>
      <c r="AI32" s="622"/>
      <c r="AJ32" s="622"/>
      <c r="AK32" s="622"/>
      <c r="AL32" s="622" t="s">
        <v>195</v>
      </c>
      <c r="AM32" s="622"/>
      <c r="AN32" s="622"/>
      <c r="AO32" s="627"/>
      <c r="AP32" s="189"/>
      <c r="AS32" s="411" t="str">
        <f>+IF(AS31=0,"",IF(AL27&lt;(AS24+AS27+AS31),"エラー !：⑩の内数である（⑫+⑬＋⑭）の量が⑩を超えています",""))</f>
        <v/>
      </c>
      <c r="AT32" s="409"/>
      <c r="AU32" s="409"/>
      <c r="AV32" s="409"/>
      <c r="AW32" s="413"/>
    </row>
    <row r="33" spans="2:62" ht="27" customHeight="1" thickBot="1" x14ac:dyDescent="0.2">
      <c r="B33" s="618" t="s">
        <v>429</v>
      </c>
      <c r="C33" s="619"/>
      <c r="D33" s="569">
        <v>0</v>
      </c>
      <c r="E33" s="570"/>
      <c r="F33" s="570"/>
      <c r="G33" s="196" t="s">
        <v>198</v>
      </c>
      <c r="H33" s="583">
        <f>+AS31</f>
        <v>0</v>
      </c>
      <c r="I33" s="584"/>
      <c r="J33" s="196" t="s">
        <v>198</v>
      </c>
      <c r="M33" s="556"/>
      <c r="R33" s="543"/>
      <c r="S33" s="544"/>
      <c r="T33" s="544"/>
      <c r="U33" s="544"/>
      <c r="V33" s="44" t="s">
        <v>38</v>
      </c>
      <c r="W33" s="53"/>
      <c r="X33" s="53"/>
      <c r="Y33"/>
      <c r="Z33"/>
      <c r="AA33" s="623"/>
      <c r="AB33" s="624"/>
      <c r="AC33" s="624"/>
      <c r="AD33" s="624"/>
      <c r="AE33" s="624"/>
      <c r="AF33" s="624"/>
      <c r="AG33" s="624"/>
      <c r="AH33" s="624"/>
      <c r="AI33" s="624"/>
      <c r="AJ33" s="624"/>
      <c r="AK33" s="624"/>
      <c r="AL33" s="624"/>
      <c r="AM33" s="624"/>
      <c r="AN33" s="624"/>
      <c r="AO33" s="628"/>
      <c r="AP33" s="189"/>
      <c r="AW33" s="413"/>
    </row>
    <row r="34" spans="2:62" ht="24" customHeight="1" x14ac:dyDescent="0.15">
      <c r="C34" s="259" t="str">
        <f>+IF(D30=0,"",IF(D29&lt;D30,"エラー !：上の表は、⑩の内数である⑪の量が⑩を超えています",""))</f>
        <v/>
      </c>
      <c r="AA34" s="625"/>
      <c r="AB34" s="626"/>
      <c r="AC34" s="626"/>
      <c r="AD34" s="626"/>
      <c r="AE34" s="626"/>
      <c r="AF34" s="626"/>
      <c r="AG34" s="626"/>
      <c r="AH34" s="626"/>
      <c r="AI34" s="626"/>
      <c r="AJ34" s="626"/>
      <c r="AK34" s="626"/>
      <c r="AL34" s="626"/>
      <c r="AM34" s="626"/>
      <c r="AN34" s="626"/>
      <c r="AO34" s="629"/>
      <c r="AP34" s="189"/>
      <c r="AW34" s="413"/>
    </row>
    <row r="35" spans="2:62" ht="15" customHeight="1" x14ac:dyDescent="0.15">
      <c r="C35" s="260" t="str">
        <f>+IF(D31=0,"",IF(D29&lt;D31,"エラー !：上の表は、⑩の内数である⑫の量が⑩を超えています",""))</f>
        <v/>
      </c>
      <c r="AF35" s="64"/>
      <c r="AG35" s="64"/>
      <c r="AH35" s="64"/>
      <c r="AI35" s="64"/>
      <c r="AJ35" s="64"/>
      <c r="AK35" s="64"/>
      <c r="AL35" s="53"/>
      <c r="AM35" s="53"/>
      <c r="AN35" s="53"/>
      <c r="AO35" s="53"/>
      <c r="AP35" s="53"/>
      <c r="AQ35" s="53"/>
      <c r="AR35" s="53"/>
    </row>
    <row r="36" spans="2:62" ht="15" customHeight="1" x14ac:dyDescent="0.15">
      <c r="C36" s="260" t="str">
        <f>+IF(D32=0,"",IF(D29&lt;D32,"エラー !：上の表は、⑩の内数である⑬の量が⑩を超えています",""))</f>
        <v/>
      </c>
      <c r="AF36" s="64"/>
      <c r="AG36" s="64"/>
      <c r="AH36" s="64"/>
      <c r="AI36" s="64"/>
      <c r="AJ36" s="64"/>
      <c r="AK36" s="64"/>
      <c r="AL36" s="64"/>
      <c r="AM36" s="152"/>
      <c r="AN36" s="152"/>
      <c r="AO36" s="128"/>
      <c r="AP36" s="53"/>
      <c r="AQ36" s="53"/>
      <c r="AR36" s="53"/>
      <c r="AS36" s="53"/>
      <c r="AT36" s="53"/>
      <c r="AU36" s="53"/>
      <c r="AV36" s="53"/>
      <c r="AW36" s="68"/>
      <c r="AY36" s="53"/>
      <c r="AZ36" s="53"/>
      <c r="BA36" s="53"/>
      <c r="BB36" s="53"/>
      <c r="BC36" s="53"/>
      <c r="BD36" s="53"/>
    </row>
    <row r="37" spans="2:62" ht="15" customHeight="1" x14ac:dyDescent="0.15">
      <c r="C37" s="260" t="str">
        <f>+IF(D33=0,"",IF(D29&lt;D33,"エラー !：上の表は、⑩の内数である⑭の量が⑩を超えています",""))</f>
        <v/>
      </c>
      <c r="J37" s="68"/>
      <c r="K37" s="68"/>
      <c r="R37" s="68"/>
      <c r="S37" s="68"/>
      <c r="T37" s="68"/>
      <c r="AF37" s="53"/>
      <c r="AG37" s="53"/>
      <c r="AH37" s="53"/>
      <c r="AI37" s="53"/>
      <c r="AJ37" s="53"/>
      <c r="AK37" s="53"/>
      <c r="AL37" s="64"/>
      <c r="AM37" s="128"/>
      <c r="AN37" s="128"/>
      <c r="AO37" s="128"/>
      <c r="AP37" s="53"/>
      <c r="AQ37" s="53"/>
      <c r="AR37" s="53"/>
      <c r="AS37" s="53"/>
      <c r="AT37" s="53"/>
      <c r="AU37" s="64"/>
      <c r="AV37" s="64"/>
      <c r="AW37" s="68"/>
      <c r="AY37" s="53"/>
      <c r="AZ37" s="53"/>
      <c r="BA37" s="53"/>
      <c r="BB37" s="53"/>
      <c r="BC37" s="53"/>
      <c r="BD37" s="53"/>
    </row>
    <row r="38" spans="2:62" ht="13.5" x14ac:dyDescent="0.15">
      <c r="H38" s="279"/>
      <c r="J38" s="68"/>
      <c r="K38" s="68"/>
      <c r="R38" s="68"/>
      <c r="S38" s="68"/>
      <c r="T38" s="68"/>
      <c r="AF38" s="53"/>
      <c r="AG38" s="53"/>
      <c r="AH38" s="53"/>
      <c r="AI38" s="53"/>
      <c r="AJ38" s="53"/>
      <c r="AK38" s="53"/>
      <c r="AL38" s="64"/>
      <c r="AM38" s="128"/>
      <c r="AN38" s="128"/>
      <c r="AO38" s="128"/>
      <c r="AP38" s="53"/>
      <c r="AQ38" s="53"/>
      <c r="AR38" s="53"/>
      <c r="AS38" s="128"/>
      <c r="AT38" s="152"/>
      <c r="AU38" s="64"/>
      <c r="AV38" s="64"/>
      <c r="AW38" s="68"/>
      <c r="AY38" s="53"/>
      <c r="AZ38" s="53"/>
      <c r="BA38" s="53"/>
      <c r="BB38" s="53"/>
      <c r="BC38" s="53"/>
      <c r="BD38" s="53"/>
    </row>
    <row r="39" spans="2:62" ht="13.5" x14ac:dyDescent="0.15">
      <c r="H39" s="279"/>
      <c r="J39" s="68"/>
      <c r="K39" s="68"/>
      <c r="R39" s="68"/>
      <c r="S39" s="68"/>
      <c r="T39" s="68"/>
      <c r="AF39" s="53"/>
      <c r="AG39" s="53"/>
      <c r="AH39" s="53"/>
      <c r="AI39" s="53"/>
      <c r="AJ39" s="53"/>
      <c r="AK39" s="53"/>
      <c r="AL39" s="64"/>
      <c r="AM39" s="128"/>
      <c r="AN39" s="128"/>
      <c r="AO39" s="128"/>
      <c r="AP39" s="53"/>
      <c r="AQ39" s="53"/>
      <c r="AR39" s="53"/>
      <c r="AS39" s="128"/>
      <c r="AT39" s="64"/>
      <c r="AU39" s="64"/>
      <c r="AV39" s="64"/>
      <c r="AW39" s="68"/>
      <c r="AY39" s="53"/>
      <c r="AZ39" s="53"/>
      <c r="BA39" s="53"/>
      <c r="BB39" s="53"/>
      <c r="BC39" s="53"/>
      <c r="BD39" s="53"/>
    </row>
    <row r="40" spans="2:62" ht="13.5" x14ac:dyDescent="0.15">
      <c r="H40" s="279"/>
      <c r="J40" s="68"/>
      <c r="K40" s="68"/>
      <c r="R40" s="68"/>
      <c r="S40" s="68"/>
      <c r="T40" s="68"/>
      <c r="AF40" s="53"/>
      <c r="AG40" s="53"/>
      <c r="AH40" s="53"/>
      <c r="AI40" s="53"/>
      <c r="AJ40" s="53"/>
      <c r="AK40" s="53"/>
      <c r="AL40" s="64"/>
      <c r="AM40" s="128"/>
      <c r="AN40" s="128"/>
      <c r="AO40" s="128"/>
      <c r="AP40" s="53"/>
      <c r="AQ40" s="53"/>
      <c r="AR40" s="53"/>
      <c r="AS40" s="128"/>
      <c r="AT40" s="64"/>
      <c r="AU40" s="64"/>
      <c r="AV40" s="64"/>
      <c r="AW40" s="68"/>
      <c r="AY40" s="53"/>
      <c r="AZ40" s="53"/>
      <c r="BA40" s="53"/>
      <c r="BB40" s="53"/>
      <c r="BC40" s="53"/>
      <c r="BD40" s="53"/>
    </row>
    <row r="41" spans="2:62" ht="13.5" x14ac:dyDescent="0.15">
      <c r="H41" s="279"/>
      <c r="J41" s="68"/>
      <c r="K41" s="68"/>
      <c r="R41" s="68"/>
      <c r="S41" s="68"/>
      <c r="T41" s="68"/>
      <c r="AF41" s="53"/>
      <c r="AG41" s="53"/>
      <c r="AH41" s="53"/>
      <c r="AI41" s="53"/>
      <c r="AJ41" s="53"/>
      <c r="AK41" s="53"/>
      <c r="AL41" s="53"/>
      <c r="AM41" s="53"/>
      <c r="AN41" s="53"/>
      <c r="AO41" s="53"/>
      <c r="AP41" s="53"/>
      <c r="AQ41" s="53"/>
      <c r="AR41" s="53"/>
      <c r="AS41" s="128"/>
      <c r="AT41" s="64"/>
      <c r="AU41" s="64"/>
      <c r="AV41" s="64"/>
      <c r="AW41" s="68"/>
      <c r="AY41" s="53"/>
      <c r="AZ41" s="53"/>
      <c r="BA41" s="53"/>
      <c r="BB41" s="53"/>
      <c r="BC41" s="53"/>
      <c r="BD41" s="53"/>
    </row>
    <row r="42" spans="2:62" ht="13.5" x14ac:dyDescent="0.15">
      <c r="H42" s="279"/>
      <c r="I42" s="68"/>
      <c r="J42" s="68"/>
      <c r="K42" s="68"/>
      <c r="R42" s="68"/>
      <c r="S42" s="68"/>
      <c r="T42" s="68"/>
      <c r="AQ42" s="53"/>
      <c r="AR42" s="53"/>
      <c r="AS42" s="128"/>
      <c r="AT42" s="64"/>
      <c r="AY42" s="53"/>
      <c r="AZ42" s="53"/>
      <c r="BA42" s="53"/>
      <c r="BB42" s="53"/>
      <c r="BC42" s="53"/>
      <c r="BD42" s="53"/>
    </row>
    <row r="43" spans="2:62" x14ac:dyDescent="0.15">
      <c r="H43" s="279"/>
      <c r="I43" s="68"/>
      <c r="J43" s="68"/>
      <c r="K43" s="68"/>
      <c r="R43" s="68"/>
      <c r="S43" s="68"/>
      <c r="T43" s="68"/>
      <c r="AW43" s="68"/>
      <c r="AY43" s="53"/>
      <c r="AZ43" s="53"/>
      <c r="BA43" s="53"/>
      <c r="BB43" s="53"/>
      <c r="BC43" s="53"/>
      <c r="BD43" s="53"/>
    </row>
    <row r="44" spans="2:62" x14ac:dyDescent="0.15">
      <c r="H44" s="279"/>
      <c r="I44" s="68"/>
      <c r="J44" s="68"/>
      <c r="K44" s="68"/>
      <c r="R44" s="68"/>
      <c r="S44" s="68"/>
      <c r="T44" s="68"/>
      <c r="AW44" s="68"/>
    </row>
    <row r="45" spans="2:62" x14ac:dyDescent="0.15">
      <c r="H45" s="279"/>
      <c r="I45" s="68"/>
      <c r="J45" s="68"/>
      <c r="K45" s="68"/>
      <c r="R45" s="68"/>
      <c r="S45" s="68"/>
      <c r="T45" s="68"/>
    </row>
    <row r="46" spans="2:62" x14ac:dyDescent="0.15">
      <c r="H46" s="279"/>
      <c r="I46" s="68"/>
      <c r="J46" s="68"/>
      <c r="K46" s="68"/>
      <c r="R46" s="68"/>
      <c r="S46" s="68"/>
      <c r="T46" s="68"/>
    </row>
    <row r="47" spans="2:62" ht="13.5" x14ac:dyDescent="0.15">
      <c r="H47" s="279"/>
      <c r="I47" s="68"/>
      <c r="J47" s="68"/>
      <c r="K47" s="68"/>
      <c r="R47" s="68"/>
      <c r="S47" s="68"/>
      <c r="T47" s="68"/>
      <c r="BH47" s="69"/>
      <c r="BI47" s="69"/>
      <c r="BJ47" s="67"/>
    </row>
    <row r="48" spans="2:62" x14ac:dyDescent="0.15">
      <c r="I48" s="68"/>
      <c r="J48" s="68"/>
      <c r="K48" s="68"/>
      <c r="R48" s="68"/>
      <c r="S48" s="68"/>
      <c r="T48" s="68"/>
      <c r="BH48" s="67"/>
    </row>
    <row r="49" spans="7:62" x14ac:dyDescent="0.15">
      <c r="G49" s="68"/>
      <c r="H49" s="68"/>
      <c r="I49" s="68"/>
      <c r="J49" s="68"/>
      <c r="K49" s="68"/>
      <c r="R49" s="68"/>
      <c r="S49" s="68"/>
      <c r="T49" s="68"/>
      <c r="BE49" s="67"/>
      <c r="BF49" s="67"/>
      <c r="BG49" s="67"/>
      <c r="BH49" s="67"/>
    </row>
    <row r="50" spans="7:62" x14ac:dyDescent="0.15">
      <c r="G50" s="68"/>
      <c r="H50" s="68"/>
      <c r="I50" s="68"/>
      <c r="J50" s="68"/>
      <c r="K50" s="68"/>
      <c r="R50" s="68"/>
      <c r="S50" s="68"/>
      <c r="T50" s="68"/>
      <c r="BE50" s="67"/>
      <c r="BF50" s="67"/>
      <c r="BG50" s="67"/>
      <c r="BH50" s="67"/>
    </row>
    <row r="51" spans="7:62" x14ac:dyDescent="0.15">
      <c r="G51" s="68"/>
      <c r="H51" s="68"/>
      <c r="I51" s="68"/>
      <c r="J51" s="68"/>
      <c r="K51" s="68"/>
      <c r="R51" s="68"/>
      <c r="S51" s="68"/>
      <c r="T51" s="68"/>
      <c r="BE51" s="67"/>
      <c r="BF51" s="67"/>
      <c r="BG51" s="67"/>
      <c r="BH51" s="67"/>
    </row>
    <row r="52" spans="7:62" x14ac:dyDescent="0.15">
      <c r="G52" s="68"/>
      <c r="H52" s="68"/>
      <c r="I52" s="68"/>
      <c r="J52" s="68"/>
      <c r="K52" s="68"/>
      <c r="R52" s="68"/>
      <c r="S52" s="68"/>
      <c r="T52" s="68"/>
      <c r="BE52" s="67"/>
      <c r="BF52" s="67"/>
      <c r="BG52" s="67"/>
      <c r="BH52" s="67"/>
    </row>
    <row r="53" spans="7:62" x14ac:dyDescent="0.15">
      <c r="G53" s="68"/>
      <c r="H53" s="68"/>
      <c r="I53" s="68"/>
      <c r="J53" s="68"/>
      <c r="K53" s="68"/>
      <c r="R53" s="68"/>
      <c r="S53" s="68"/>
      <c r="T53" s="68"/>
      <c r="BE53" s="67"/>
      <c r="BG53" s="67"/>
      <c r="BH53" s="67"/>
      <c r="BI53" s="67"/>
      <c r="BJ53" s="67"/>
    </row>
    <row r="54" spans="7:62" x14ac:dyDescent="0.15">
      <c r="G54" s="68"/>
      <c r="H54" s="68"/>
      <c r="I54" s="68"/>
      <c r="J54" s="68"/>
      <c r="K54" s="68"/>
      <c r="R54" s="68"/>
      <c r="S54" s="68"/>
      <c r="T54" s="68"/>
      <c r="BD54" s="67"/>
      <c r="BE54" s="70"/>
      <c r="BG54" s="67"/>
      <c r="BH54" s="67"/>
      <c r="BI54" s="67"/>
      <c r="BJ54" s="67"/>
    </row>
    <row r="55" spans="7:62" x14ac:dyDescent="0.15">
      <c r="G55" s="68"/>
      <c r="H55" s="68"/>
      <c r="I55" s="68"/>
      <c r="J55" s="68"/>
      <c r="K55" s="68"/>
      <c r="R55" s="68"/>
      <c r="S55" s="68"/>
      <c r="T55" s="68"/>
      <c r="BD55" s="67"/>
      <c r="BE55" s="70"/>
      <c r="BG55" s="67"/>
      <c r="BH55" s="67"/>
      <c r="BI55" s="67"/>
      <c r="BJ55" s="67"/>
    </row>
    <row r="56" spans="7:62" x14ac:dyDescent="0.15">
      <c r="G56" s="68"/>
      <c r="H56" s="68"/>
      <c r="I56" s="68"/>
      <c r="J56" s="68"/>
      <c r="K56" s="68"/>
      <c r="R56" s="68"/>
      <c r="S56" s="68"/>
      <c r="T56" s="68"/>
      <c r="BD56" s="67"/>
      <c r="BE56" s="70"/>
      <c r="BG56" s="67"/>
      <c r="BH56" s="67"/>
      <c r="BI56" s="67"/>
      <c r="BJ56" s="67"/>
    </row>
    <row r="57" spans="7:62" x14ac:dyDescent="0.15">
      <c r="G57" s="68"/>
      <c r="H57" s="68"/>
      <c r="I57" s="68"/>
      <c r="BD57" s="67"/>
      <c r="BE57" s="70"/>
      <c r="BG57" s="67"/>
      <c r="BH57" s="67"/>
      <c r="BI57" s="67"/>
      <c r="BJ57" s="67"/>
    </row>
    <row r="58" spans="7:62" ht="12.75" x14ac:dyDescent="0.15">
      <c r="G58" s="68"/>
      <c r="H58" s="68"/>
      <c r="I58" s="68"/>
      <c r="L58" s="68"/>
      <c r="M58" s="71"/>
      <c r="N58" s="68"/>
      <c r="O58" s="68"/>
      <c r="BD58" s="67"/>
      <c r="BE58" s="70"/>
      <c r="BG58" s="67"/>
      <c r="BH58" s="67"/>
      <c r="BI58" s="67"/>
      <c r="BJ58" s="67"/>
    </row>
    <row r="59" spans="7:62" x14ac:dyDescent="0.15">
      <c r="G59" s="68"/>
      <c r="H59" s="68"/>
      <c r="I59" s="68"/>
      <c r="BD59" s="67"/>
      <c r="BE59" s="70"/>
      <c r="BG59" s="67"/>
      <c r="BH59" s="67"/>
      <c r="BI59" s="67"/>
      <c r="BJ59" s="67"/>
    </row>
    <row r="60" spans="7:62" x14ac:dyDescent="0.15">
      <c r="G60" s="68"/>
      <c r="H60" s="68"/>
      <c r="I60" s="68"/>
      <c r="BD60" s="67"/>
      <c r="BE60" s="70"/>
      <c r="BG60" s="67"/>
      <c r="BH60" s="67"/>
      <c r="BI60" s="67"/>
      <c r="BJ60" s="67"/>
    </row>
    <row r="61" spans="7:62" x14ac:dyDescent="0.15">
      <c r="G61" s="68"/>
      <c r="H61" s="68"/>
      <c r="I61" s="68"/>
      <c r="BD61" s="67"/>
      <c r="BE61" s="70"/>
      <c r="BG61" s="67"/>
      <c r="BH61" s="67"/>
      <c r="BI61" s="67"/>
      <c r="BJ61" s="67"/>
    </row>
    <row r="62" spans="7:62" x14ac:dyDescent="0.15">
      <c r="BD62" s="67"/>
      <c r="BE62" s="70"/>
      <c r="BG62" s="67"/>
      <c r="BH62" s="67"/>
      <c r="BI62" s="67"/>
      <c r="BJ62" s="67"/>
    </row>
    <row r="63" spans="7:62" x14ac:dyDescent="0.15">
      <c r="BD63" s="67"/>
      <c r="BE63" s="70"/>
      <c r="BG63" s="67"/>
      <c r="BH63" s="67"/>
      <c r="BI63" s="67"/>
      <c r="BJ63" s="67"/>
    </row>
    <row r="64" spans="7:62" x14ac:dyDescent="0.15">
      <c r="BD64" s="67"/>
      <c r="BE64" s="70"/>
      <c r="BG64" s="67"/>
      <c r="BH64" s="67"/>
      <c r="BI64" s="67"/>
      <c r="BJ64" s="67"/>
    </row>
    <row r="65" spans="12:62" x14ac:dyDescent="0.15">
      <c r="BD65" s="67"/>
      <c r="BE65" s="70"/>
      <c r="BG65" s="67"/>
      <c r="BH65" s="67"/>
      <c r="BI65" s="67"/>
      <c r="BJ65" s="67"/>
    </row>
    <row r="66" spans="12:62" x14ac:dyDescent="0.15">
      <c r="BD66" s="67"/>
      <c r="BE66" s="70"/>
      <c r="BG66" s="67"/>
      <c r="BH66" s="67"/>
      <c r="BI66" s="67"/>
      <c r="BJ66" s="67"/>
    </row>
    <row r="67" spans="12:62" x14ac:dyDescent="0.15">
      <c r="BD67" s="67"/>
      <c r="BE67" s="70"/>
      <c r="BG67" s="67"/>
      <c r="BH67" s="67"/>
      <c r="BI67" s="67"/>
      <c r="BJ67" s="67"/>
    </row>
    <row r="69" spans="12:62" ht="12.75" x14ac:dyDescent="0.15">
      <c r="L69" s="68"/>
      <c r="M69" s="71"/>
      <c r="N69" s="68"/>
      <c r="O69" s="68"/>
    </row>
    <row r="70" spans="12:62" ht="12.75" x14ac:dyDescent="0.15">
      <c r="L70" s="68"/>
      <c r="M70" s="71"/>
      <c r="N70" s="68"/>
      <c r="O70" s="68"/>
    </row>
    <row r="71" spans="12:62" ht="12.75" x14ac:dyDescent="0.15">
      <c r="L71" s="68"/>
      <c r="M71" s="71"/>
      <c r="N71" s="68"/>
      <c r="O71" s="68"/>
    </row>
    <row r="72" spans="12:62" ht="12.75" x14ac:dyDescent="0.15">
      <c r="L72" s="68"/>
      <c r="M72" s="71"/>
      <c r="N72" s="68"/>
      <c r="O72" s="68"/>
    </row>
    <row r="73" spans="12:62" ht="12.75" x14ac:dyDescent="0.15">
      <c r="L73" s="68"/>
      <c r="M73" s="71"/>
      <c r="N73" s="68"/>
      <c r="O73" s="68"/>
    </row>
    <row r="74" spans="12:62" ht="12.75" x14ac:dyDescent="0.15">
      <c r="L74" s="68"/>
      <c r="M74" s="71"/>
      <c r="N74" s="68"/>
      <c r="O74" s="68"/>
    </row>
    <row r="75" spans="12:62" ht="12.75" x14ac:dyDescent="0.15">
      <c r="L75" s="68"/>
      <c r="M75" s="71"/>
      <c r="N75" s="68"/>
      <c r="O75" s="68"/>
    </row>
    <row r="76" spans="12:62" ht="12.75" x14ac:dyDescent="0.15">
      <c r="L76" s="68"/>
      <c r="M76" s="71"/>
      <c r="N76" s="68"/>
      <c r="O76" s="68"/>
    </row>
  </sheetData>
  <sheetProtection algorithmName="SHA-512" hashValue="+1kQOfRr14gk82lHhqrauMPBV+jC3RdrkH6zyPYbRTCYpILH84QJLEJMGw88iJx1Pcx1PZlYqp9DGxx4ailPmw==" saltValue="QOwib/MZFMcvWiJg1ZnzvQ==" spinCount="100000" sheet="1" objects="1" scenarios="1"/>
  <mergeCells count="113">
    <mergeCell ref="AW19:AW20"/>
    <mergeCell ref="D30:F30"/>
    <mergeCell ref="D31:F31"/>
    <mergeCell ref="H26:I26"/>
    <mergeCell ref="H27:I27"/>
    <mergeCell ref="H28:I28"/>
    <mergeCell ref="H30:I30"/>
    <mergeCell ref="H31:I31"/>
    <mergeCell ref="D25:F25"/>
    <mergeCell ref="D27:F27"/>
    <mergeCell ref="D28:F28"/>
    <mergeCell ref="AT29:AV30"/>
    <mergeCell ref="AA29:AE29"/>
    <mergeCell ref="AA30:AE30"/>
    <mergeCell ref="AS29:AS30"/>
    <mergeCell ref="AL31:AQ31"/>
    <mergeCell ref="AA28:AE28"/>
    <mergeCell ref="AS31:AU31"/>
    <mergeCell ref="AS27:AU27"/>
    <mergeCell ref="AT26:AV26"/>
    <mergeCell ref="D33:F33"/>
    <mergeCell ref="H33:I33"/>
    <mergeCell ref="B2:H3"/>
    <mergeCell ref="AF5:AU5"/>
    <mergeCell ref="B21:J22"/>
    <mergeCell ref="H23:J23"/>
    <mergeCell ref="F12:H12"/>
    <mergeCell ref="F15:H15"/>
    <mergeCell ref="B33:C33"/>
    <mergeCell ref="Y30:Z30"/>
    <mergeCell ref="B31:C31"/>
    <mergeCell ref="H29:I29"/>
    <mergeCell ref="B32:C32"/>
    <mergeCell ref="H32:I32"/>
    <mergeCell ref="D32:F32"/>
    <mergeCell ref="D29:F29"/>
    <mergeCell ref="B27:C27"/>
    <mergeCell ref="B29:C29"/>
    <mergeCell ref="B28:C28"/>
    <mergeCell ref="B30:C30"/>
    <mergeCell ref="P12:S12"/>
    <mergeCell ref="P24:S24"/>
    <mergeCell ref="P21:S21"/>
    <mergeCell ref="Q14:T14"/>
    <mergeCell ref="B7:C7"/>
    <mergeCell ref="C8:K8"/>
    <mergeCell ref="D7:I7"/>
    <mergeCell ref="AO20:AP20"/>
    <mergeCell ref="AH9:AM9"/>
    <mergeCell ref="B23:C23"/>
    <mergeCell ref="B24:C24"/>
    <mergeCell ref="B25:C25"/>
    <mergeCell ref="B26:C26"/>
    <mergeCell ref="D24:F24"/>
    <mergeCell ref="D26:F26"/>
    <mergeCell ref="Q26:T26"/>
    <mergeCell ref="AM26:AP26"/>
    <mergeCell ref="F9:I9"/>
    <mergeCell ref="D23:G23"/>
    <mergeCell ref="AI14:AN14"/>
    <mergeCell ref="G11:I11"/>
    <mergeCell ref="G14:I14"/>
    <mergeCell ref="Z20:AB20"/>
    <mergeCell ref="U23:X23"/>
    <mergeCell ref="R33:U33"/>
    <mergeCell ref="AA32:AE34"/>
    <mergeCell ref="S32:V32"/>
    <mergeCell ref="AL32:AO34"/>
    <mergeCell ref="AL30:AO30"/>
    <mergeCell ref="AM29:AP29"/>
    <mergeCell ref="H25:I25"/>
    <mergeCell ref="M26:M33"/>
    <mergeCell ref="R30:U30"/>
    <mergeCell ref="P27:S27"/>
    <mergeCell ref="AL27:AO27"/>
    <mergeCell ref="AF32:AK34"/>
    <mergeCell ref="S29:V29"/>
    <mergeCell ref="Y28:Z28"/>
    <mergeCell ref="Y29:Z29"/>
    <mergeCell ref="AS17:AT17"/>
    <mergeCell ref="P22:V22"/>
    <mergeCell ref="P18:S18"/>
    <mergeCell ref="AE17:AE21"/>
    <mergeCell ref="AI17:AL17"/>
    <mergeCell ref="P15:S15"/>
    <mergeCell ref="H24:I24"/>
    <mergeCell ref="M11:M24"/>
    <mergeCell ref="Q20:T20"/>
    <mergeCell ref="Q23:T23"/>
    <mergeCell ref="Q17:T17"/>
    <mergeCell ref="Y18:AA18"/>
    <mergeCell ref="Y21:AA21"/>
    <mergeCell ref="P16:AB16"/>
    <mergeCell ref="AS24:AU24"/>
    <mergeCell ref="AS16:AT16"/>
    <mergeCell ref="AH18:AK18"/>
    <mergeCell ref="Z17:AB17"/>
    <mergeCell ref="AO17:AP17"/>
    <mergeCell ref="AT23:AV23"/>
    <mergeCell ref="U17:X17"/>
    <mergeCell ref="AS18:AT18"/>
    <mergeCell ref="AB3:AD3"/>
    <mergeCell ref="AP3:AR4"/>
    <mergeCell ref="AS3:AT3"/>
    <mergeCell ref="AS4:AT4"/>
    <mergeCell ref="AH15:AM15"/>
    <mergeCell ref="S7:V7"/>
    <mergeCell ref="AI8:AN8"/>
    <mergeCell ref="AE9:AE14"/>
    <mergeCell ref="Q11:T11"/>
    <mergeCell ref="Z5:AD5"/>
    <mergeCell ref="AH12:AM12"/>
    <mergeCell ref="AI11:AN11"/>
  </mergeCells>
  <phoneticPr fontId="3"/>
  <dataValidations count="3">
    <dataValidation type="custom" allowBlank="1" showInputMessage="1" showErrorMessage="1" error="入力は少数第1位までにして下さい。" sqref="W7:X7 AU13:AU14">
      <formula1>W7=ROUND(W7,1)</formula1>
    </dataValidation>
    <dataValidation type="custom" allowBlank="1" showInputMessage="1" showErrorMessage="1" sqref="H24:H33">
      <formula1>H24=ROUND(H24,1)</formula1>
    </dataValidation>
    <dataValidation type="custom" allowBlank="1" showInputMessage="1" showErrorMessage="1" error="入力は少数第1位までにしてください。" sqref="AS31:AU31 F15:H15 P12:S12 P15:S15 P18:S18 P21:S21 P24:S24 AH9:AM9 AH12:AM12 AH15:AM15 AU16:AU18 AO21 AA28:AE30 R33:U33 AL30:AO30 AS27:AU27 D24:F33">
      <formula1>D9=ROUND(D9,1)</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pageSetUpPr fitToPage="1"/>
  </sheetPr>
  <dimension ref="B1:BJ76"/>
  <sheetViews>
    <sheetView showGridLines="0" zoomScaleNormal="100" workbookViewId="0">
      <selection activeCell="C1" sqref="C1"/>
    </sheetView>
  </sheetViews>
  <sheetFormatPr defaultColWidth="9" defaultRowHeight="12" x14ac:dyDescent="0.15"/>
  <cols>
    <col min="1" max="2" width="2.875" style="40" customWidth="1"/>
    <col min="3" max="3" width="18.375" style="40" customWidth="1"/>
    <col min="4" max="5" width="4.375" style="40" customWidth="1"/>
    <col min="6" max="6" width="3.75" style="40" customWidth="1"/>
    <col min="7" max="7" width="2.375" style="40" customWidth="1"/>
    <col min="8" max="8" width="10.375" style="40" customWidth="1"/>
    <col min="9" max="9" width="2.375" style="40" customWidth="1"/>
    <col min="10" max="11" width="2.5" style="40" customWidth="1"/>
    <col min="12" max="12" width="2.75" style="40" customWidth="1"/>
    <col min="13" max="13" width="2.875" style="40" customWidth="1"/>
    <col min="14" max="15" width="2.75" style="40" customWidth="1"/>
    <col min="16" max="16" width="3" style="40" customWidth="1"/>
    <col min="17" max="19" width="4.75" style="40" customWidth="1"/>
    <col min="20" max="22" width="2.875" style="40" customWidth="1"/>
    <col min="23" max="24" width="2.5" style="40" customWidth="1"/>
    <col min="25" max="25" width="2.875" style="40" customWidth="1"/>
    <col min="26" max="26" width="7.75" style="40" customWidth="1"/>
    <col min="27" max="27" width="4.75" style="40" customWidth="1"/>
    <col min="28" max="28" width="2" style="40" customWidth="1"/>
    <col min="29" max="30" width="2.375" style="40" customWidth="1"/>
    <col min="31" max="31" width="3.125" style="40" customWidth="1"/>
    <col min="32" max="33" width="2.375" style="40" customWidth="1"/>
    <col min="34" max="34" width="2.875" style="40" customWidth="1"/>
    <col min="35" max="35" width="7.75" style="40" customWidth="1"/>
    <col min="36" max="37" width="4.375" style="40" customWidth="1"/>
    <col min="38" max="38" width="3.375" style="40" customWidth="1"/>
    <col min="39" max="39" width="2.75" style="40" customWidth="1"/>
    <col min="40" max="40" width="2.875" style="40" customWidth="1"/>
    <col min="41" max="41" width="10.75" style="40" customWidth="1"/>
    <col min="42" max="42" width="2.875" style="40" customWidth="1"/>
    <col min="43" max="44" width="2.5" style="40" customWidth="1"/>
    <col min="45" max="45" width="2.75" style="40" customWidth="1"/>
    <col min="46" max="46" width="7.75" style="40" customWidth="1"/>
    <col min="47" max="47" width="11.75" style="40" customWidth="1"/>
    <col min="48" max="48" width="1.875" style="40" customWidth="1"/>
    <col min="49" max="49" width="5.375" style="40" customWidth="1"/>
    <col min="50" max="58" width="9" style="40"/>
    <col min="59" max="59" width="16.25" style="40" customWidth="1"/>
    <col min="60" max="16384" width="9" style="40"/>
  </cols>
  <sheetData>
    <row r="1" spans="2:49" ht="27" customHeight="1" x14ac:dyDescent="0.15">
      <c r="F1" s="39"/>
      <c r="S1" s="85" t="s">
        <v>94</v>
      </c>
      <c r="T1" s="85" t="s">
        <v>283</v>
      </c>
    </row>
    <row r="2" spans="2:49" ht="12" customHeight="1" thickBot="1" x14ac:dyDescent="0.2">
      <c r="B2" s="620" t="s">
        <v>273</v>
      </c>
      <c r="C2" s="620"/>
      <c r="D2" s="620"/>
      <c r="E2" s="620"/>
      <c r="F2" s="620"/>
      <c r="G2" s="620"/>
      <c r="H2" s="620"/>
      <c r="I2" s="127"/>
      <c r="J2" s="127"/>
      <c r="K2" s="127"/>
      <c r="L2" s="127"/>
      <c r="M2" s="127"/>
      <c r="N2" s="127"/>
      <c r="O2" s="127"/>
      <c r="P2" s="127"/>
      <c r="Q2" s="127"/>
      <c r="R2" s="127"/>
      <c r="S2" s="127"/>
      <c r="T2" s="127"/>
      <c r="U2" s="127"/>
      <c r="V2" s="127"/>
      <c r="W2" s="127"/>
      <c r="X2" s="127"/>
      <c r="Y2" s="107"/>
      <c r="Z2" s="41"/>
      <c r="AA2" s="41"/>
      <c r="AB2" s="41"/>
      <c r="AC2" s="41"/>
      <c r="AD2" s="41"/>
      <c r="AE2" s="41"/>
      <c r="AF2" s="41"/>
      <c r="AG2" s="41"/>
      <c r="AH2" s="41"/>
      <c r="AI2" s="41"/>
      <c r="AJ2" s="41"/>
      <c r="AK2" s="41"/>
      <c r="AL2" s="41"/>
      <c r="AM2" s="41"/>
      <c r="AN2" s="41"/>
      <c r="AO2" s="41"/>
      <c r="AP2" s="41"/>
      <c r="AQ2" s="41"/>
      <c r="AR2" s="41"/>
      <c r="AS2" s="41"/>
      <c r="AT2" s="41"/>
      <c r="AU2" s="119"/>
      <c r="AV2" s="117"/>
      <c r="AW2" s="413"/>
    </row>
    <row r="3" spans="2:49" ht="13.15" customHeight="1" x14ac:dyDescent="0.15">
      <c r="B3" s="620"/>
      <c r="C3" s="620"/>
      <c r="D3" s="620"/>
      <c r="E3" s="620"/>
      <c r="F3" s="620"/>
      <c r="G3" s="620"/>
      <c r="H3" s="620"/>
      <c r="I3" s="127"/>
      <c r="J3" s="127"/>
      <c r="K3" s="127"/>
      <c r="L3" s="127"/>
      <c r="M3" s="127"/>
      <c r="N3" s="127"/>
      <c r="O3" s="127"/>
      <c r="P3" s="127"/>
      <c r="Q3" s="127"/>
      <c r="R3" s="127"/>
      <c r="S3" s="127"/>
      <c r="T3" s="127"/>
      <c r="U3" s="127"/>
      <c r="V3" s="127"/>
      <c r="W3" s="127"/>
      <c r="X3" s="127"/>
      <c r="Y3" s="107"/>
      <c r="Z3" s="42"/>
      <c r="AA3" s="42"/>
      <c r="AB3" s="589"/>
      <c r="AC3" s="589"/>
      <c r="AD3" s="589"/>
      <c r="AE3" s="90"/>
      <c r="AF3" s="108"/>
      <c r="AG3" s="108"/>
      <c r="AH3" s="108"/>
      <c r="AI3" s="108"/>
      <c r="AJ3" s="108"/>
      <c r="AK3" s="108"/>
      <c r="AL3" s="108"/>
      <c r="AM3" s="108"/>
      <c r="AN3" s="108"/>
      <c r="AO3" s="108"/>
      <c r="AP3" s="633" t="s">
        <v>328</v>
      </c>
      <c r="AQ3" s="592"/>
      <c r="AR3" s="593"/>
      <c r="AS3" s="597" t="s">
        <v>0</v>
      </c>
      <c r="AT3" s="598"/>
      <c r="AU3" s="118" t="s">
        <v>113</v>
      </c>
      <c r="AV3" s="108"/>
      <c r="AW3" s="413"/>
    </row>
    <row r="4" spans="2:49" ht="14.25" thickBot="1" x14ac:dyDescent="0.2">
      <c r="C4" s="107"/>
      <c r="F4" s="107"/>
      <c r="G4" s="107"/>
      <c r="H4" s="107"/>
      <c r="I4" s="107"/>
      <c r="J4" s="107"/>
      <c r="K4" s="107"/>
      <c r="L4" s="107"/>
      <c r="M4" s="107"/>
      <c r="N4" s="107"/>
      <c r="O4" s="107"/>
      <c r="P4" s="107"/>
      <c r="Q4" s="107"/>
      <c r="R4" s="107"/>
      <c r="S4" s="107"/>
      <c r="T4" s="107"/>
      <c r="U4" s="107"/>
      <c r="V4" s="107"/>
      <c r="W4" s="107"/>
      <c r="X4" s="107"/>
      <c r="Y4" s="107"/>
      <c r="Z4" s="42"/>
      <c r="AA4" s="42"/>
      <c r="AB4" s="109"/>
      <c r="AC4" s="109"/>
      <c r="AD4" s="109"/>
      <c r="AE4" s="90"/>
      <c r="AF4" s="108"/>
      <c r="AG4" s="108"/>
      <c r="AH4" s="108"/>
      <c r="AI4" s="108"/>
      <c r="AJ4" s="108"/>
      <c r="AK4" s="108"/>
      <c r="AL4" s="108"/>
      <c r="AM4" s="108"/>
      <c r="AN4" s="108"/>
      <c r="AO4" s="108"/>
      <c r="AP4" s="594"/>
      <c r="AQ4" s="595"/>
      <c r="AR4" s="596"/>
      <c r="AS4" s="599" t="str">
        <f>+表紙!N28</f>
        <v>○</v>
      </c>
      <c r="AT4" s="600"/>
      <c r="AU4" s="274" t="str">
        <f>+表紙!O28</f>
        <v>　</v>
      </c>
      <c r="AV4" s="108"/>
      <c r="AW4" s="413"/>
    </row>
    <row r="5" spans="2:49" ht="15" customHeight="1" x14ac:dyDescent="0.15">
      <c r="B5" s="154" t="s">
        <v>105</v>
      </c>
      <c r="C5" s="154"/>
      <c r="F5" s="154"/>
      <c r="G5" s="106"/>
      <c r="H5" s="106"/>
      <c r="I5" s="106"/>
      <c r="J5" s="106"/>
      <c r="K5" s="106"/>
      <c r="L5" s="106"/>
      <c r="M5" s="42"/>
      <c r="N5" s="42"/>
      <c r="O5" s="42"/>
      <c r="P5" s="42"/>
      <c r="Q5" s="42"/>
      <c r="R5" s="42"/>
      <c r="S5" s="42"/>
      <c r="T5" s="42"/>
      <c r="U5" s="42"/>
      <c r="V5" s="42"/>
      <c r="W5" s="42"/>
      <c r="X5" s="42"/>
      <c r="Y5" s="42"/>
      <c r="Z5" s="634" t="s">
        <v>101</v>
      </c>
      <c r="AA5" s="634"/>
      <c r="AB5" s="635"/>
      <c r="AC5" s="635"/>
      <c r="AD5" s="635"/>
      <c r="AE5" s="90" t="s">
        <v>106</v>
      </c>
      <c r="AF5" s="630" t="str">
        <f>+表紙!F47</f>
        <v>風越建設株式会社</v>
      </c>
      <c r="AG5" s="630"/>
      <c r="AH5" s="630"/>
      <c r="AI5" s="630"/>
      <c r="AJ5" s="630"/>
      <c r="AK5" s="630"/>
      <c r="AL5" s="630"/>
      <c r="AM5" s="630"/>
      <c r="AN5" s="630"/>
      <c r="AO5" s="630"/>
      <c r="AP5" s="630"/>
      <c r="AQ5" s="630"/>
      <c r="AR5" s="630"/>
      <c r="AS5" s="630"/>
      <c r="AT5" s="630"/>
      <c r="AU5" s="630"/>
      <c r="AV5" s="243"/>
      <c r="AW5" s="413"/>
    </row>
    <row r="6" spans="2:49" ht="24.75" customHeight="1" thickBot="1" x14ac:dyDescent="0.2">
      <c r="B6" s="302" t="s">
        <v>443</v>
      </c>
      <c r="C6" s="134"/>
      <c r="F6" s="134"/>
      <c r="G6" s="134"/>
      <c r="H6" s="134"/>
      <c r="I6" s="134"/>
      <c r="J6" s="134"/>
      <c r="K6" s="134"/>
      <c r="L6" s="134"/>
      <c r="M6" s="134"/>
      <c r="N6" s="134"/>
      <c r="O6" s="134"/>
      <c r="P6" s="134"/>
      <c r="Q6" s="134"/>
      <c r="R6" s="134"/>
      <c r="S6" s="134"/>
      <c r="T6" s="134"/>
      <c r="U6" s="134"/>
      <c r="V6" s="134"/>
      <c r="W6" s="134"/>
      <c r="X6" s="134"/>
      <c r="Y6" s="134"/>
      <c r="Z6" s="84"/>
      <c r="AA6" s="84"/>
      <c r="AB6" s="138"/>
      <c r="AC6" s="159"/>
      <c r="AD6" s="159"/>
      <c r="AE6" s="159"/>
      <c r="AF6" s="159"/>
      <c r="AG6" s="159"/>
      <c r="AH6" s="159"/>
      <c r="AI6" s="159"/>
      <c r="AJ6" s="159"/>
      <c r="AK6" s="159"/>
      <c r="AL6" s="159"/>
      <c r="AM6" s="159"/>
      <c r="AN6" s="159"/>
      <c r="AO6" s="159"/>
      <c r="AP6" s="159"/>
      <c r="AQ6" s="159"/>
      <c r="AR6" s="159"/>
      <c r="AS6" s="159"/>
      <c r="AT6" s="159"/>
      <c r="AU6" s="159"/>
      <c r="AV6" s="159"/>
      <c r="AW6" s="413"/>
    </row>
    <row r="7" spans="2:49" ht="28.15" customHeight="1" thickBot="1" x14ac:dyDescent="0.2">
      <c r="B7" s="537" t="s">
        <v>89</v>
      </c>
      <c r="C7" s="538"/>
      <c r="D7" s="611" t="s">
        <v>218</v>
      </c>
      <c r="E7" s="612"/>
      <c r="F7" s="612"/>
      <c r="G7" s="612"/>
      <c r="H7" s="612"/>
      <c r="I7" s="613"/>
      <c r="J7" s="143"/>
      <c r="K7" s="53"/>
      <c r="L7" s="156"/>
      <c r="M7" s="637" t="s">
        <v>109</v>
      </c>
      <c r="N7" s="638"/>
      <c r="O7" s="638"/>
      <c r="P7" s="638"/>
      <c r="Q7" s="638"/>
      <c r="R7" s="638"/>
      <c r="S7" s="638"/>
      <c r="T7" s="638"/>
      <c r="U7" s="638"/>
      <c r="V7" s="638"/>
      <c r="W7" s="639"/>
      <c r="X7" s="639"/>
      <c r="Y7" s="638"/>
      <c r="Z7" s="638"/>
      <c r="AA7" s="638"/>
      <c r="AB7" s="640"/>
      <c r="AC7" s="159"/>
      <c r="AD7" s="159"/>
      <c r="AE7" s="159"/>
      <c r="AF7" s="93"/>
      <c r="AG7" s="93"/>
      <c r="AH7" s="93"/>
      <c r="AI7" s="93"/>
      <c r="AJ7" s="93"/>
      <c r="AK7" s="93"/>
      <c r="AL7" s="93"/>
      <c r="AM7" s="93"/>
      <c r="AN7" s="93"/>
      <c r="AO7" s="53"/>
      <c r="AP7" s="53"/>
      <c r="AQ7" s="53"/>
      <c r="AR7" s="53"/>
      <c r="AS7"/>
      <c r="AT7"/>
      <c r="AU7"/>
      <c r="AV7"/>
      <c r="AW7" s="413"/>
    </row>
    <row r="8" spans="2:49" ht="28.15" customHeight="1" thickTop="1" thickBot="1" x14ac:dyDescent="0.2">
      <c r="B8" s="43" t="s">
        <v>103</v>
      </c>
      <c r="C8" s="548" t="s">
        <v>111</v>
      </c>
      <c r="D8" s="548"/>
      <c r="E8" s="548"/>
      <c r="F8" s="548"/>
      <c r="G8" s="548"/>
      <c r="H8" s="548"/>
      <c r="I8" s="548"/>
      <c r="J8" s="548"/>
      <c r="K8" s="548"/>
      <c r="L8" s="148"/>
      <c r="M8" s="641"/>
      <c r="N8" s="642"/>
      <c r="O8" s="642"/>
      <c r="P8" s="642"/>
      <c r="Q8" s="642"/>
      <c r="R8" s="642"/>
      <c r="S8" s="642"/>
      <c r="T8" s="642"/>
      <c r="U8" s="642"/>
      <c r="V8" s="642"/>
      <c r="W8" s="642"/>
      <c r="X8" s="642"/>
      <c r="Y8" s="642"/>
      <c r="Z8" s="642"/>
      <c r="AA8" s="642"/>
      <c r="AB8" s="643"/>
      <c r="AC8" s="93"/>
      <c r="AD8" s="93"/>
      <c r="AE8" s="93"/>
      <c r="AF8" s="53"/>
      <c r="AG8" s="49"/>
      <c r="AH8" s="45" t="s">
        <v>29</v>
      </c>
      <c r="AI8" s="531" t="s">
        <v>337</v>
      </c>
      <c r="AJ8" s="531"/>
      <c r="AK8" s="531"/>
      <c r="AL8" s="531"/>
      <c r="AM8" s="531"/>
      <c r="AN8" s="532"/>
      <c r="AO8" s="53"/>
      <c r="AP8" s="53"/>
      <c r="AQ8" s="53"/>
      <c r="AR8" s="53"/>
      <c r="AS8"/>
      <c r="AT8"/>
      <c r="AU8"/>
      <c r="AV8"/>
      <c r="AW8" s="413"/>
    </row>
    <row r="9" spans="2:49" ht="24.75" customHeight="1" thickTop="1" thickBot="1" x14ac:dyDescent="0.2">
      <c r="B9" s="188" t="s">
        <v>257</v>
      </c>
      <c r="F9" s="545" t="s">
        <v>196</v>
      </c>
      <c r="G9" s="546"/>
      <c r="H9" s="546"/>
      <c r="I9" s="547"/>
      <c r="J9" s="148"/>
      <c r="K9" s="148"/>
      <c r="L9" s="148"/>
      <c r="M9" s="148"/>
      <c r="N9" s="148"/>
      <c r="O9" s="148"/>
      <c r="P9" s="148"/>
      <c r="Q9" s="148"/>
      <c r="R9" s="148"/>
      <c r="S9" s="148"/>
      <c r="T9" s="148"/>
      <c r="U9" s="148"/>
      <c r="V9" s="148"/>
      <c r="W9" s="130"/>
      <c r="X9" s="130"/>
      <c r="Y9" s="130"/>
      <c r="Z9" s="93"/>
      <c r="AA9" s="93"/>
      <c r="AB9" s="93"/>
      <c r="AC9" s="93"/>
      <c r="AD9" s="93"/>
      <c r="AE9" s="564" t="s">
        <v>20</v>
      </c>
      <c r="AF9" s="56"/>
      <c r="AH9" s="535"/>
      <c r="AI9" s="536"/>
      <c r="AJ9" s="536"/>
      <c r="AK9" s="536"/>
      <c r="AL9" s="536"/>
      <c r="AM9" s="536"/>
      <c r="AN9" s="52" t="s">
        <v>13</v>
      </c>
      <c r="AO9" s="53"/>
      <c r="AP9" s="53"/>
      <c r="AQ9" s="53"/>
      <c r="AR9" s="53"/>
      <c r="AS9"/>
      <c r="AT9"/>
      <c r="AU9"/>
      <c r="AV9"/>
      <c r="AW9" s="413"/>
    </row>
    <row r="10" spans="2:49" ht="24.75" customHeight="1" thickTop="1" thickBot="1" x14ac:dyDescent="0.2">
      <c r="F10" s="94"/>
      <c r="G10" s="129"/>
      <c r="H10" s="129"/>
      <c r="I10" s="129"/>
      <c r="J10" s="129"/>
      <c r="K10" s="129"/>
      <c r="L10" s="129"/>
      <c r="M10" s="129"/>
      <c r="N10" s="129"/>
      <c r="O10" s="129"/>
      <c r="P10" s="129"/>
      <c r="Q10" s="129"/>
      <c r="R10" s="129"/>
      <c r="S10" s="129"/>
      <c r="T10" s="129"/>
      <c r="U10" s="129"/>
      <c r="V10" s="129"/>
      <c r="W10" s="130"/>
      <c r="X10" s="130"/>
      <c r="Y10" s="130"/>
      <c r="Z10" s="93"/>
      <c r="AA10" s="93"/>
      <c r="AB10" s="93"/>
      <c r="AD10" s="53"/>
      <c r="AE10" s="565"/>
      <c r="AF10" s="56"/>
      <c r="AN10" s="53"/>
      <c r="AO10" s="53"/>
      <c r="AP10" s="53"/>
      <c r="AQ10" s="53"/>
      <c r="AR10" s="53"/>
      <c r="AS10"/>
      <c r="AT10"/>
      <c r="AU10"/>
      <c r="AV10"/>
      <c r="AW10" s="413"/>
    </row>
    <row r="11" spans="2:49" ht="27" customHeight="1" thickTop="1" thickBot="1" x14ac:dyDescent="0.2">
      <c r="C11" s="164" t="s">
        <v>197</v>
      </c>
      <c r="F11" s="45" t="s">
        <v>17</v>
      </c>
      <c r="G11" s="531" t="s">
        <v>331</v>
      </c>
      <c r="H11" s="531"/>
      <c r="I11" s="532"/>
      <c r="J11" s="46"/>
      <c r="K11" s="47"/>
      <c r="L11" s="48"/>
      <c r="M11" s="554" t="s">
        <v>18</v>
      </c>
      <c r="N11" s="48"/>
      <c r="O11" s="49"/>
      <c r="P11" s="45" t="s">
        <v>19</v>
      </c>
      <c r="Q11" s="551" t="s">
        <v>274</v>
      </c>
      <c r="R11" s="551"/>
      <c r="S11" s="551"/>
      <c r="T11" s="552"/>
      <c r="U11" s="190"/>
      <c r="V11" s="64"/>
      <c r="W11" s="53"/>
      <c r="X11" s="53"/>
      <c r="Y11"/>
      <c r="Z11"/>
      <c r="AA11"/>
      <c r="AB11"/>
      <c r="AC11" s="53"/>
      <c r="AD11" s="61"/>
      <c r="AE11" s="565"/>
      <c r="AF11" s="145"/>
      <c r="AG11" s="49"/>
      <c r="AH11" s="45" t="s">
        <v>36</v>
      </c>
      <c r="AI11" s="531" t="s">
        <v>280</v>
      </c>
      <c r="AJ11" s="531"/>
      <c r="AK11" s="531"/>
      <c r="AL11" s="531"/>
      <c r="AM11" s="531"/>
      <c r="AN11" s="532"/>
      <c r="AO11" s="53"/>
      <c r="AP11" s="53"/>
      <c r="AQ11" s="53"/>
      <c r="AR11" s="53"/>
      <c r="AS11"/>
      <c r="AT11"/>
      <c r="AU11"/>
      <c r="AV11"/>
      <c r="AW11" s="413"/>
    </row>
    <row r="12" spans="2:49" ht="24.75" customHeight="1" thickTop="1" thickBot="1" x14ac:dyDescent="0.2">
      <c r="F12" s="549">
        <f>+ROUND(P12,1)+ROUND(P15,1)+ROUND(P18,1)+ROUND(P24,1)+P27-ROUND(F15,1)</f>
        <v>0</v>
      </c>
      <c r="G12" s="550"/>
      <c r="H12" s="550"/>
      <c r="I12" s="52" t="s">
        <v>13</v>
      </c>
      <c r="J12" s="53"/>
      <c r="K12" s="54"/>
      <c r="L12" s="53"/>
      <c r="M12" s="555"/>
      <c r="N12" s="55"/>
      <c r="P12" s="535"/>
      <c r="Q12" s="553"/>
      <c r="R12" s="553"/>
      <c r="S12" s="553"/>
      <c r="T12" s="52" t="s">
        <v>13</v>
      </c>
      <c r="U12" s="53"/>
      <c r="V12" s="53"/>
      <c r="W12" s="53"/>
      <c r="X12" s="53"/>
      <c r="Y12"/>
      <c r="Z12"/>
      <c r="AA12"/>
      <c r="AB12"/>
      <c r="AC12" s="56"/>
      <c r="AE12" s="565"/>
      <c r="AG12" s="137"/>
      <c r="AH12" s="535"/>
      <c r="AI12" s="536"/>
      <c r="AJ12" s="536"/>
      <c r="AK12" s="536"/>
      <c r="AL12" s="536"/>
      <c r="AM12" s="536"/>
      <c r="AN12" s="52" t="s">
        <v>13</v>
      </c>
      <c r="AO12" s="53"/>
      <c r="AP12" s="53"/>
      <c r="AQ12" s="53"/>
      <c r="AR12" s="53"/>
      <c r="AS12"/>
      <c r="AT12"/>
      <c r="AU12"/>
      <c r="AV12"/>
      <c r="AW12" s="413"/>
    </row>
    <row r="13" spans="2:49" ht="24.75" customHeight="1" thickTop="1" thickBot="1" x14ac:dyDescent="0.2">
      <c r="J13" s="53"/>
      <c r="K13" s="57"/>
      <c r="L13" s="53"/>
      <c r="M13" s="555"/>
      <c r="N13" s="56"/>
      <c r="U13" s="53"/>
      <c r="V13" s="53"/>
      <c r="W13" s="53"/>
      <c r="X13" s="53"/>
      <c r="Y13"/>
      <c r="Z13"/>
      <c r="AA13"/>
      <c r="AB13"/>
      <c r="AC13" s="56"/>
      <c r="AE13" s="565"/>
      <c r="AG13" s="143"/>
      <c r="AH13" s="140"/>
      <c r="AI13" s="141"/>
      <c r="AJ13" s="141"/>
      <c r="AK13" s="141"/>
      <c r="AL13" s="141"/>
      <c r="AM13" s="142"/>
      <c r="AN13" s="142"/>
      <c r="AQ13" s="41"/>
      <c r="AR13" s="41"/>
      <c r="AS13" s="139"/>
      <c r="AT13" s="139"/>
      <c r="AU13" s="278"/>
      <c r="AV13" s="53"/>
      <c r="AW13" s="413"/>
    </row>
    <row r="14" spans="2:49" ht="27" customHeight="1" thickTop="1" thickBot="1" x14ac:dyDescent="0.2">
      <c r="F14" s="51" t="s">
        <v>427</v>
      </c>
      <c r="G14" s="557" t="s">
        <v>222</v>
      </c>
      <c r="H14" s="557"/>
      <c r="I14" s="558"/>
      <c r="J14" s="59"/>
      <c r="K14" s="60"/>
      <c r="L14" s="53"/>
      <c r="M14" s="555"/>
      <c r="N14" s="56"/>
      <c r="O14" s="48"/>
      <c r="P14" s="45" t="s">
        <v>24</v>
      </c>
      <c r="Q14" s="567" t="s">
        <v>275</v>
      </c>
      <c r="R14" s="567"/>
      <c r="S14" s="567"/>
      <c r="T14" s="568"/>
      <c r="U14" s="190"/>
      <c r="V14" s="64"/>
      <c r="W14" s="53"/>
      <c r="X14" s="53"/>
      <c r="Y14"/>
      <c r="Z14"/>
      <c r="AA14"/>
      <c r="AB14"/>
      <c r="AC14" s="56"/>
      <c r="AE14" s="566"/>
      <c r="AG14" s="144"/>
      <c r="AH14" s="51" t="s">
        <v>176</v>
      </c>
      <c r="AI14" s="606" t="s">
        <v>292</v>
      </c>
      <c r="AJ14" s="606"/>
      <c r="AK14" s="606"/>
      <c r="AL14" s="606"/>
      <c r="AM14" s="606"/>
      <c r="AN14" s="607"/>
      <c r="AO14"/>
      <c r="AS14" s="139"/>
      <c r="AT14" s="139"/>
      <c r="AU14" s="278"/>
      <c r="AV14" s="53"/>
      <c r="AW14" s="413"/>
    </row>
    <row r="15" spans="2:49" ht="24.75" customHeight="1" thickBot="1" x14ac:dyDescent="0.2">
      <c r="F15" s="602"/>
      <c r="G15" s="603"/>
      <c r="H15" s="603"/>
      <c r="I15" s="44" t="s">
        <v>13</v>
      </c>
      <c r="J15" s="53"/>
      <c r="K15" s="56"/>
      <c r="L15" s="53"/>
      <c r="M15" s="555"/>
      <c r="N15" s="56"/>
      <c r="P15" s="535"/>
      <c r="Q15" s="553"/>
      <c r="R15" s="553"/>
      <c r="S15" s="553"/>
      <c r="T15" s="52" t="s">
        <v>13</v>
      </c>
      <c r="U15" s="53"/>
      <c r="V15" s="53"/>
      <c r="W15" s="53"/>
      <c r="X15" s="53"/>
      <c r="Y15"/>
      <c r="Z15"/>
      <c r="AA15"/>
      <c r="AB15"/>
      <c r="AC15" s="56"/>
      <c r="AH15" s="543"/>
      <c r="AI15" s="544"/>
      <c r="AJ15" s="544"/>
      <c r="AK15" s="544"/>
      <c r="AL15" s="544"/>
      <c r="AM15" s="544"/>
      <c r="AN15" s="44" t="s">
        <v>13</v>
      </c>
      <c r="AO15"/>
      <c r="AS15" s="62" t="s">
        <v>30</v>
      </c>
      <c r="AT15" s="63"/>
      <c r="AW15" s="413"/>
    </row>
    <row r="16" spans="2:49" ht="24.75" customHeight="1" thickTop="1" thickBot="1" x14ac:dyDescent="0.2">
      <c r="K16" s="56"/>
      <c r="L16" s="53"/>
      <c r="M16" s="555"/>
      <c r="N16" s="56"/>
      <c r="P16" s="530" t="str">
        <f>+IF(Y18=0,"",IF(Y18-P18=Y18,"エラー！：⑥残さ物量があるのに、④自ら中間処理した量がゼロになっています",""))</f>
        <v/>
      </c>
      <c r="Q16" s="530"/>
      <c r="R16" s="530"/>
      <c r="S16" s="530"/>
      <c r="T16" s="530"/>
      <c r="U16" s="530"/>
      <c r="V16" s="530"/>
      <c r="W16" s="530"/>
      <c r="X16" s="530"/>
      <c r="Y16" s="530"/>
      <c r="Z16" s="530"/>
      <c r="AA16" s="530"/>
      <c r="AB16" s="530"/>
      <c r="AC16" s="56"/>
      <c r="AD16" s="53"/>
      <c r="AE16" s="186"/>
      <c r="AP16" s="50"/>
      <c r="AQ16" s="53"/>
      <c r="AS16" s="528" t="s">
        <v>175</v>
      </c>
      <c r="AT16" s="529"/>
      <c r="AU16" s="95"/>
      <c r="AV16" s="44" t="s">
        <v>13</v>
      </c>
      <c r="AW16" s="413"/>
    </row>
    <row r="17" spans="2:49" ht="27" customHeight="1" thickTop="1" thickBot="1" x14ac:dyDescent="0.2">
      <c r="K17" s="56"/>
      <c r="L17" s="53"/>
      <c r="M17" s="555"/>
      <c r="N17" s="56"/>
      <c r="O17" s="48"/>
      <c r="P17" s="45" t="s">
        <v>27</v>
      </c>
      <c r="Q17" s="531" t="s">
        <v>276</v>
      </c>
      <c r="R17" s="531"/>
      <c r="S17" s="531"/>
      <c r="T17" s="532"/>
      <c r="U17" s="541"/>
      <c r="V17" s="542"/>
      <c r="W17" s="542"/>
      <c r="X17" s="542"/>
      <c r="Y17" s="136" t="s">
        <v>21</v>
      </c>
      <c r="Z17" s="531" t="s">
        <v>279</v>
      </c>
      <c r="AA17" s="531"/>
      <c r="AB17" s="532"/>
      <c r="AC17" s="149"/>
      <c r="AD17" s="144"/>
      <c r="AE17" s="554" t="s">
        <v>28</v>
      </c>
      <c r="AF17" s="48"/>
      <c r="AG17" s="48"/>
      <c r="AH17" s="247" t="s">
        <v>178</v>
      </c>
      <c r="AI17" s="557" t="s">
        <v>281</v>
      </c>
      <c r="AJ17" s="557"/>
      <c r="AK17" s="557"/>
      <c r="AL17" s="558"/>
      <c r="AM17" s="48"/>
      <c r="AN17" s="255"/>
      <c r="AO17" s="610" t="s">
        <v>253</v>
      </c>
      <c r="AP17" s="558"/>
      <c r="AQ17" s="257"/>
      <c r="AS17" s="528" t="s">
        <v>259</v>
      </c>
      <c r="AT17" s="529"/>
      <c r="AU17" s="95"/>
      <c r="AV17" s="44" t="s">
        <v>34</v>
      </c>
      <c r="AW17" s="413"/>
    </row>
    <row r="18" spans="2:49" ht="24.75" customHeight="1" thickBot="1" x14ac:dyDescent="0.2">
      <c r="K18" s="56"/>
      <c r="L18" s="53"/>
      <c r="M18" s="555"/>
      <c r="N18" s="56"/>
      <c r="P18" s="535"/>
      <c r="Q18" s="553"/>
      <c r="R18" s="553"/>
      <c r="S18" s="553"/>
      <c r="T18" s="52" t="s">
        <v>13</v>
      </c>
      <c r="U18"/>
      <c r="V18" s="248"/>
      <c r="W18"/>
      <c r="X18" s="194"/>
      <c r="Y18" s="549">
        <f>+ROUND(AH9,1)+ROUND(AH12,1)+ROUND(AH15,1)+AH18</f>
        <v>0</v>
      </c>
      <c r="Z18" s="550"/>
      <c r="AA18" s="550"/>
      <c r="AB18" s="52" t="s">
        <v>4</v>
      </c>
      <c r="AC18" s="193"/>
      <c r="AD18" s="193"/>
      <c r="AE18" s="555"/>
      <c r="AH18" s="585">
        <f>+ROUND(AO18,1)+ROUND(AO21,1)</f>
        <v>0</v>
      </c>
      <c r="AI18" s="582"/>
      <c r="AJ18" s="582"/>
      <c r="AK18" s="582"/>
      <c r="AL18" s="44" t="s">
        <v>13</v>
      </c>
      <c r="AM18" s="55"/>
      <c r="AO18" s="273">
        <f>+ROUND(AU16,1)+ROUND(AU17,1)+ROUND(AU18,1)</f>
        <v>0</v>
      </c>
      <c r="AP18" s="44" t="s">
        <v>34</v>
      </c>
      <c r="AS18" s="528" t="s">
        <v>177</v>
      </c>
      <c r="AT18" s="529"/>
      <c r="AU18" s="95"/>
      <c r="AV18" s="44" t="s">
        <v>26</v>
      </c>
      <c r="AW18" s="413"/>
    </row>
    <row r="19" spans="2:49" ht="24.75" customHeight="1" thickTop="1" thickBot="1" x14ac:dyDescent="0.2">
      <c r="K19" s="56"/>
      <c r="L19" s="53"/>
      <c r="M19" s="555"/>
      <c r="N19" s="56"/>
      <c r="P19" s="131"/>
      <c r="Q19" s="266"/>
      <c r="R19" s="197"/>
      <c r="S19" s="131"/>
      <c r="T19" s="131"/>
      <c r="U19" s="133"/>
      <c r="V19" s="249"/>
      <c r="W19" s="133"/>
      <c r="X19" s="133"/>
      <c r="Y19" s="132"/>
      <c r="Z19" s="132"/>
      <c r="AA19" s="132"/>
      <c r="AB19" s="132"/>
      <c r="AC19" s="53"/>
      <c r="AD19" s="53"/>
      <c r="AE19" s="555"/>
      <c r="AH19" s="53"/>
      <c r="AI19" s="56"/>
      <c r="AJ19" s="53"/>
      <c r="AK19" s="53"/>
      <c r="AL19" s="53"/>
      <c r="AM19" s="56"/>
      <c r="AS19"/>
      <c r="AT19"/>
      <c r="AU19"/>
      <c r="AV19"/>
      <c r="AW19" s="636" t="s">
        <v>450</v>
      </c>
    </row>
    <row r="20" spans="2:49" ht="27" customHeight="1" thickTop="1" thickBot="1" x14ac:dyDescent="0.2">
      <c r="K20" s="56"/>
      <c r="L20" s="53"/>
      <c r="M20" s="555"/>
      <c r="N20" s="56"/>
      <c r="P20" s="45" t="s">
        <v>48</v>
      </c>
      <c r="Q20" s="531" t="s">
        <v>277</v>
      </c>
      <c r="R20" s="531"/>
      <c r="S20" s="531"/>
      <c r="T20" s="532"/>
      <c r="U20" s="131"/>
      <c r="V20" s="250"/>
      <c r="W20" s="253"/>
      <c r="X20" s="254"/>
      <c r="Y20" s="136" t="s">
        <v>25</v>
      </c>
      <c r="Z20" s="531" t="s">
        <v>278</v>
      </c>
      <c r="AA20" s="531"/>
      <c r="AB20" s="532"/>
      <c r="AC20" s="53"/>
      <c r="AD20" s="53"/>
      <c r="AE20" s="555"/>
      <c r="AG20" s="53"/>
      <c r="AH20" s="53"/>
      <c r="AI20" s="56"/>
      <c r="AJ20" s="53"/>
      <c r="AK20" s="53"/>
      <c r="AL20" s="147"/>
      <c r="AM20" s="56"/>
      <c r="AN20" s="256"/>
      <c r="AO20" s="610" t="s">
        <v>255</v>
      </c>
      <c r="AP20" s="558"/>
      <c r="AQ20" s="191"/>
      <c r="AR20" s="53"/>
      <c r="AS20" s="58"/>
      <c r="AT20" s="58"/>
      <c r="AW20" s="636"/>
    </row>
    <row r="21" spans="2:49" ht="25.15" customHeight="1" thickBot="1" x14ac:dyDescent="0.2">
      <c r="B21" s="604" t="s">
        <v>444</v>
      </c>
      <c r="C21" s="604"/>
      <c r="D21" s="604"/>
      <c r="E21" s="604"/>
      <c r="F21" s="604"/>
      <c r="G21" s="604"/>
      <c r="H21" s="604"/>
      <c r="I21" s="604"/>
      <c r="J21" s="604"/>
      <c r="K21" s="56"/>
      <c r="L21" s="53"/>
      <c r="M21" s="555"/>
      <c r="N21" s="56"/>
      <c r="P21" s="535"/>
      <c r="Q21" s="562"/>
      <c r="R21" s="562"/>
      <c r="S21" s="562"/>
      <c r="T21" s="52" t="s">
        <v>13</v>
      </c>
      <c r="U21" s="131"/>
      <c r="V21" s="131"/>
      <c r="W21" s="131"/>
      <c r="X21" s="131"/>
      <c r="Y21" s="549">
        <f>+P18-Y18</f>
        <v>0</v>
      </c>
      <c r="Z21" s="550"/>
      <c r="AA21" s="550"/>
      <c r="AB21" s="52" t="s">
        <v>4</v>
      </c>
      <c r="AC21" s="133"/>
      <c r="AD21" s="53"/>
      <c r="AE21" s="556"/>
      <c r="AG21" s="53"/>
      <c r="AH21" s="53"/>
      <c r="AI21" s="56"/>
      <c r="AJ21" s="53"/>
      <c r="AK21" s="53"/>
      <c r="AL21" s="53"/>
      <c r="AM21" s="53"/>
      <c r="AN21" s="147"/>
      <c r="AO21" s="95"/>
      <c r="AP21" s="44" t="s">
        <v>38</v>
      </c>
      <c r="AQ21" s="191"/>
      <c r="AR21" s="53"/>
      <c r="AS21"/>
      <c r="AT21"/>
      <c r="AU21"/>
      <c r="AV21"/>
      <c r="AW21" s="413"/>
    </row>
    <row r="22" spans="2:49" ht="25.5" customHeight="1" thickTop="1" thickBot="1" x14ac:dyDescent="0.2">
      <c r="B22" s="605"/>
      <c r="C22" s="605"/>
      <c r="D22" s="605"/>
      <c r="E22" s="605"/>
      <c r="F22" s="605"/>
      <c r="G22" s="605"/>
      <c r="H22" s="605"/>
      <c r="I22" s="605"/>
      <c r="J22" s="605"/>
      <c r="K22" s="56"/>
      <c r="L22" s="53"/>
      <c r="M22" s="555"/>
      <c r="N22" s="56"/>
      <c r="P22" s="559" t="str">
        <f>+IF(P21=0,"",IF(P18&lt;P21,"エラー !：④の内数である⑤の量が④を超えています",""))</f>
        <v/>
      </c>
      <c r="Q22" s="559"/>
      <c r="R22" s="559"/>
      <c r="S22" s="559"/>
      <c r="T22" s="559"/>
      <c r="U22" s="559"/>
      <c r="V22" s="559"/>
      <c r="W22" s="132"/>
      <c r="X22" s="132"/>
      <c r="Y22" s="132"/>
      <c r="Z22" s="132"/>
      <c r="AA22" s="132"/>
      <c r="AB22" s="132"/>
      <c r="AC22" s="53"/>
      <c r="AD22" s="53"/>
      <c r="AE22" s="186"/>
      <c r="AG22" s="53"/>
      <c r="AH22" s="53"/>
      <c r="AI22" s="56"/>
      <c r="AJ22" s="53"/>
      <c r="AK22" s="53"/>
      <c r="AL22" s="53"/>
      <c r="AM22" s="53"/>
      <c r="AN22" s="53"/>
      <c r="AW22" s="413"/>
    </row>
    <row r="23" spans="2:49" ht="27" customHeight="1" thickTop="1" thickBot="1" x14ac:dyDescent="0.2">
      <c r="B23" s="601" t="s">
        <v>199</v>
      </c>
      <c r="C23" s="540"/>
      <c r="D23" s="539" t="s">
        <v>445</v>
      </c>
      <c r="E23" s="539"/>
      <c r="F23" s="539"/>
      <c r="G23" s="540"/>
      <c r="H23" s="601" t="s">
        <v>446</v>
      </c>
      <c r="I23" s="539"/>
      <c r="J23" s="540"/>
      <c r="K23" s="56"/>
      <c r="L23" s="53"/>
      <c r="M23" s="555"/>
      <c r="N23" s="56"/>
      <c r="O23" s="48"/>
      <c r="P23" s="51" t="s">
        <v>88</v>
      </c>
      <c r="Q23" s="557" t="s">
        <v>32</v>
      </c>
      <c r="R23" s="557"/>
      <c r="S23" s="557"/>
      <c r="T23" s="558"/>
      <c r="U23" s="560"/>
      <c r="V23" s="561"/>
      <c r="W23" s="561"/>
      <c r="X23" s="561"/>
      <c r="AC23" s="53"/>
      <c r="AD23" s="53"/>
      <c r="AE23"/>
      <c r="AF23"/>
      <c r="AG23"/>
      <c r="AH23"/>
      <c r="AI23" s="258"/>
      <c r="AJ23"/>
      <c r="AK23" s="53"/>
      <c r="AL23" s="53"/>
      <c r="AM23" s="53"/>
      <c r="AN23" s="151"/>
      <c r="AP23" s="53"/>
      <c r="AR23" s="49"/>
      <c r="AS23" s="136" t="s">
        <v>190</v>
      </c>
      <c r="AT23" s="531" t="s">
        <v>191</v>
      </c>
      <c r="AU23" s="531"/>
      <c r="AV23" s="532"/>
      <c r="AW23" s="413"/>
    </row>
    <row r="24" spans="2:49" ht="27" customHeight="1" thickBot="1" x14ac:dyDescent="0.2">
      <c r="B24" s="614" t="s">
        <v>200</v>
      </c>
      <c r="C24" s="615"/>
      <c r="D24" s="603">
        <v>0</v>
      </c>
      <c r="E24" s="603"/>
      <c r="F24" s="603"/>
      <c r="G24" s="195" t="s">
        <v>198</v>
      </c>
      <c r="H24" s="581">
        <f>+F12</f>
        <v>0</v>
      </c>
      <c r="I24" s="582"/>
      <c r="J24" s="195" t="s">
        <v>198</v>
      </c>
      <c r="K24" s="56"/>
      <c r="L24" s="53"/>
      <c r="M24" s="556"/>
      <c r="P24" s="543"/>
      <c r="Q24" s="563"/>
      <c r="R24" s="563"/>
      <c r="S24" s="563"/>
      <c r="T24" s="44" t="s">
        <v>13</v>
      </c>
      <c r="U24"/>
      <c r="V24"/>
      <c r="W24"/>
      <c r="X24"/>
      <c r="AC24" s="53"/>
      <c r="AD24" s="53"/>
      <c r="AE24"/>
      <c r="AF24"/>
      <c r="AG24"/>
      <c r="AH24"/>
      <c r="AI24" s="258"/>
      <c r="AJ24"/>
      <c r="AK24" s="53"/>
      <c r="AL24" s="141"/>
      <c r="AM24" s="53"/>
      <c r="AN24" s="53"/>
      <c r="AQ24" s="56"/>
      <c r="AR24" s="146"/>
      <c r="AS24" s="549">
        <f>+ROUND(AU16,1)+ROUND(AA28,1)</f>
        <v>0</v>
      </c>
      <c r="AT24" s="550"/>
      <c r="AU24" s="550"/>
      <c r="AV24" s="52" t="s">
        <v>13</v>
      </c>
      <c r="AW24" s="413"/>
    </row>
    <row r="25" spans="2:49" ht="27" customHeight="1" thickBot="1" x14ac:dyDescent="0.2">
      <c r="B25" s="614" t="s">
        <v>201</v>
      </c>
      <c r="C25" s="615"/>
      <c r="D25" s="603">
        <v>0</v>
      </c>
      <c r="E25" s="603"/>
      <c r="F25" s="603"/>
      <c r="G25" s="195" t="s">
        <v>198</v>
      </c>
      <c r="H25" s="581">
        <f>+P12+AH9</f>
        <v>0</v>
      </c>
      <c r="I25" s="582"/>
      <c r="J25" s="195" t="s">
        <v>198</v>
      </c>
      <c r="K25" s="56"/>
      <c r="L25" s="53"/>
      <c r="P25" s="53"/>
      <c r="Q25" s="53"/>
      <c r="R25" s="53"/>
      <c r="S25" s="53"/>
      <c r="T25" s="53"/>
      <c r="U25" s="53"/>
      <c r="V25" s="53"/>
      <c r="AE25" s="150"/>
      <c r="AH25" s="53"/>
      <c r="AI25" s="56"/>
      <c r="AJ25" s="53"/>
      <c r="AK25" s="53"/>
      <c r="AL25" s="187"/>
      <c r="AM25" s="187"/>
      <c r="AN25" s="187"/>
      <c r="AQ25" s="268"/>
      <c r="AR25" s="128"/>
      <c r="AW25" s="413"/>
    </row>
    <row r="26" spans="2:49" ht="27" customHeight="1" thickTop="1" thickBot="1" x14ac:dyDescent="0.2">
      <c r="B26" s="614" t="s">
        <v>202</v>
      </c>
      <c r="C26" s="615"/>
      <c r="D26" s="603">
        <v>0</v>
      </c>
      <c r="E26" s="603"/>
      <c r="F26" s="603"/>
      <c r="G26" s="195" t="s">
        <v>198</v>
      </c>
      <c r="H26" s="581">
        <f>+P21</f>
        <v>0</v>
      </c>
      <c r="I26" s="582"/>
      <c r="J26" s="195" t="s">
        <v>198</v>
      </c>
      <c r="K26" s="56"/>
      <c r="L26" s="144"/>
      <c r="M26" s="554" t="s">
        <v>35</v>
      </c>
      <c r="N26" s="48"/>
      <c r="O26" s="48"/>
      <c r="P26" s="247" t="s">
        <v>180</v>
      </c>
      <c r="Q26" s="557" t="s">
        <v>181</v>
      </c>
      <c r="R26" s="557"/>
      <c r="S26" s="557"/>
      <c r="T26" s="558"/>
      <c r="U26" s="48"/>
      <c r="V26" s="48"/>
      <c r="W26" s="48"/>
      <c r="X26" s="48"/>
      <c r="Y26" s="48"/>
      <c r="Z26" s="48"/>
      <c r="AA26" s="48"/>
      <c r="AB26" s="48"/>
      <c r="AC26" s="48"/>
      <c r="AD26" s="48"/>
      <c r="AE26" s="48"/>
      <c r="AF26" s="48"/>
      <c r="AG26" s="48"/>
      <c r="AH26" s="48"/>
      <c r="AI26" s="61"/>
      <c r="AJ26" s="48"/>
      <c r="AK26" s="49"/>
      <c r="AL26" s="136" t="s">
        <v>187</v>
      </c>
      <c r="AM26" s="531" t="s">
        <v>282</v>
      </c>
      <c r="AN26" s="531"/>
      <c r="AO26" s="531"/>
      <c r="AP26" s="532"/>
      <c r="AQ26" s="270"/>
      <c r="AR26" s="271"/>
      <c r="AS26" s="136" t="s">
        <v>192</v>
      </c>
      <c r="AT26" s="531" t="s">
        <v>430</v>
      </c>
      <c r="AU26" s="531"/>
      <c r="AV26" s="532"/>
      <c r="AW26" s="413"/>
    </row>
    <row r="27" spans="2:49" ht="27" customHeight="1" thickBot="1" x14ac:dyDescent="0.2">
      <c r="B27" s="614" t="s">
        <v>223</v>
      </c>
      <c r="C27" s="615"/>
      <c r="D27" s="603">
        <v>0</v>
      </c>
      <c r="E27" s="603"/>
      <c r="F27" s="603"/>
      <c r="G27" s="195" t="s">
        <v>198</v>
      </c>
      <c r="H27" s="581">
        <f>+Y21</f>
        <v>0</v>
      </c>
      <c r="I27" s="582"/>
      <c r="J27" s="195" t="s">
        <v>198</v>
      </c>
      <c r="M27" s="555"/>
      <c r="P27" s="585">
        <f>+R30+ROUND(R33,1)</f>
        <v>0</v>
      </c>
      <c r="Q27" s="586"/>
      <c r="R27" s="586"/>
      <c r="S27" s="586"/>
      <c r="T27" s="44" t="s">
        <v>38</v>
      </c>
      <c r="U27" s="64"/>
      <c r="V27" s="64"/>
      <c r="Y27" s="62" t="s">
        <v>39</v>
      </c>
      <c r="Z27" s="65"/>
      <c r="AH27" s="53"/>
      <c r="AI27" s="53"/>
      <c r="AJ27" s="53"/>
      <c r="AK27" s="53"/>
      <c r="AL27" s="549">
        <f>+AH18+P27</f>
        <v>0</v>
      </c>
      <c r="AM27" s="550"/>
      <c r="AN27" s="550"/>
      <c r="AO27" s="550"/>
      <c r="AP27" s="52" t="s">
        <v>13</v>
      </c>
      <c r="AQ27" s="268"/>
      <c r="AR27" s="128"/>
      <c r="AS27" s="535"/>
      <c r="AT27" s="536"/>
      <c r="AU27" s="536"/>
      <c r="AV27" s="52" t="s">
        <v>13</v>
      </c>
      <c r="AW27" s="413"/>
    </row>
    <row r="28" spans="2:49" ht="27" customHeight="1" thickTop="1" thickBot="1" x14ac:dyDescent="0.2">
      <c r="B28" s="631" t="s">
        <v>332</v>
      </c>
      <c r="C28" s="632"/>
      <c r="D28" s="603">
        <v>0</v>
      </c>
      <c r="E28" s="603"/>
      <c r="F28" s="603"/>
      <c r="G28" s="195" t="s">
        <v>198</v>
      </c>
      <c r="H28" s="581">
        <f>+P15+AH12</f>
        <v>0</v>
      </c>
      <c r="I28" s="582"/>
      <c r="J28" s="195" t="s">
        <v>198</v>
      </c>
      <c r="M28" s="555"/>
      <c r="P28" s="56"/>
      <c r="U28" s="53"/>
      <c r="V28" s="53"/>
      <c r="Y28" s="587" t="s">
        <v>175</v>
      </c>
      <c r="Z28" s="588"/>
      <c r="AA28" s="543"/>
      <c r="AB28" s="544"/>
      <c r="AC28" s="544"/>
      <c r="AD28" s="544"/>
      <c r="AE28" s="544"/>
      <c r="AF28" s="44" t="s">
        <v>13</v>
      </c>
      <c r="AH28" s="53"/>
      <c r="AI28" s="53"/>
      <c r="AN28" s="267"/>
      <c r="AQ28" s="268"/>
      <c r="AR28" s="128"/>
      <c r="AS28" s="410" t="str">
        <f>+IF(AS27=0,"",IF(AL27&lt;(AS24+AS27+AS31),"エラー !：⑩の内数である（⑫+⑬＋⑭）の量が⑩を超えています",""))</f>
        <v/>
      </c>
      <c r="AT28" s="408"/>
      <c r="AU28" s="408"/>
      <c r="AV28" s="408"/>
      <c r="AW28" s="413"/>
    </row>
    <row r="29" spans="2:49" ht="27" customHeight="1" thickTop="1" thickBot="1" x14ac:dyDescent="0.2">
      <c r="B29" s="614" t="s">
        <v>224</v>
      </c>
      <c r="C29" s="615"/>
      <c r="D29" s="603">
        <v>0</v>
      </c>
      <c r="E29" s="603"/>
      <c r="F29" s="603"/>
      <c r="G29" s="195" t="s">
        <v>198</v>
      </c>
      <c r="H29" s="581">
        <f>+AL27</f>
        <v>0</v>
      </c>
      <c r="I29" s="582"/>
      <c r="J29" s="195" t="s">
        <v>198</v>
      </c>
      <c r="M29" s="555"/>
      <c r="P29" s="56"/>
      <c r="Q29" s="144"/>
      <c r="R29" s="51" t="s">
        <v>183</v>
      </c>
      <c r="S29" s="557" t="s">
        <v>33</v>
      </c>
      <c r="T29" s="571"/>
      <c r="U29" s="571"/>
      <c r="V29" s="572"/>
      <c r="W29" s="48"/>
      <c r="X29" s="66"/>
      <c r="Y29" s="587" t="s">
        <v>258</v>
      </c>
      <c r="Z29" s="588"/>
      <c r="AA29" s="543"/>
      <c r="AB29" s="544"/>
      <c r="AC29" s="544"/>
      <c r="AD29" s="544"/>
      <c r="AE29" s="544"/>
      <c r="AF29" s="44" t="s">
        <v>13</v>
      </c>
      <c r="AH29" s="53"/>
      <c r="AI29" s="53"/>
      <c r="AJ29" s="53"/>
      <c r="AK29" s="53"/>
      <c r="AL29" s="136" t="s">
        <v>188</v>
      </c>
      <c r="AM29" s="531" t="s">
        <v>189</v>
      </c>
      <c r="AN29" s="531"/>
      <c r="AO29" s="531"/>
      <c r="AP29" s="532"/>
      <c r="AQ29" s="269"/>
      <c r="AR29" s="272"/>
      <c r="AS29" s="579" t="s">
        <v>193</v>
      </c>
      <c r="AT29" s="575" t="s">
        <v>431</v>
      </c>
      <c r="AU29" s="575"/>
      <c r="AV29" s="576"/>
      <c r="AW29" s="413"/>
    </row>
    <row r="30" spans="2:49" ht="27" customHeight="1" thickBot="1" x14ac:dyDescent="0.2">
      <c r="B30" s="614" t="s">
        <v>225</v>
      </c>
      <c r="C30" s="615"/>
      <c r="D30" s="603">
        <v>0</v>
      </c>
      <c r="E30" s="603"/>
      <c r="F30" s="603"/>
      <c r="G30" s="195" t="s">
        <v>198</v>
      </c>
      <c r="H30" s="581">
        <f>+AL30</f>
        <v>0</v>
      </c>
      <c r="I30" s="582"/>
      <c r="J30" s="195" t="s">
        <v>198</v>
      </c>
      <c r="M30" s="555"/>
      <c r="P30" s="56"/>
      <c r="R30" s="585">
        <f>+ROUND(AA28,1)+ROUND(AA29,1)+ROUND(AA30,1)</f>
        <v>0</v>
      </c>
      <c r="S30" s="586"/>
      <c r="T30" s="586"/>
      <c r="U30" s="586"/>
      <c r="V30" s="44" t="s">
        <v>16</v>
      </c>
      <c r="Y30" s="587" t="s">
        <v>186</v>
      </c>
      <c r="Z30" s="588"/>
      <c r="AA30" s="543"/>
      <c r="AB30" s="544"/>
      <c r="AC30" s="544"/>
      <c r="AD30" s="544"/>
      <c r="AE30" s="544"/>
      <c r="AF30" s="44" t="s">
        <v>13</v>
      </c>
      <c r="AL30" s="535"/>
      <c r="AM30" s="536"/>
      <c r="AN30" s="536"/>
      <c r="AO30" s="536"/>
      <c r="AP30" s="52" t="s">
        <v>13</v>
      </c>
      <c r="AS30" s="580"/>
      <c r="AT30" s="577"/>
      <c r="AU30" s="577"/>
      <c r="AV30" s="578"/>
      <c r="AW30" s="413"/>
    </row>
    <row r="31" spans="2:49" ht="27" customHeight="1" thickTop="1" thickBot="1" x14ac:dyDescent="0.2">
      <c r="B31" s="614" t="s">
        <v>226</v>
      </c>
      <c r="C31" s="615"/>
      <c r="D31" s="603">
        <v>0</v>
      </c>
      <c r="E31" s="603"/>
      <c r="F31" s="603"/>
      <c r="G31" s="195" t="s">
        <v>198</v>
      </c>
      <c r="H31" s="581">
        <f>+AS24</f>
        <v>0</v>
      </c>
      <c r="I31" s="582"/>
      <c r="J31" s="195" t="s">
        <v>198</v>
      </c>
      <c r="M31" s="555"/>
      <c r="P31" s="56"/>
      <c r="Y31"/>
      <c r="Z31"/>
      <c r="AA31" s="67" t="s">
        <v>90</v>
      </c>
      <c r="AK31" s="128"/>
      <c r="AL31" s="530" t="str">
        <f>+IF(AL30=0,"",IF(AL27&lt;AL30,"エラー !：⑩の内数である⑪の量が⑩を超えています",""))</f>
        <v/>
      </c>
      <c r="AM31" s="530"/>
      <c r="AN31" s="530"/>
      <c r="AO31" s="530"/>
      <c r="AP31" s="530"/>
      <c r="AQ31" s="530"/>
      <c r="AR31" s="41"/>
      <c r="AS31" s="573"/>
      <c r="AT31" s="574"/>
      <c r="AU31" s="574"/>
      <c r="AV31" s="163" t="s">
        <v>13</v>
      </c>
      <c r="AW31" s="413"/>
    </row>
    <row r="32" spans="2:49" ht="27" customHeight="1" thickTop="1" thickBot="1" x14ac:dyDescent="0.2">
      <c r="B32" s="614" t="s">
        <v>428</v>
      </c>
      <c r="C32" s="615"/>
      <c r="D32" s="603">
        <v>0</v>
      </c>
      <c r="E32" s="603"/>
      <c r="F32" s="603"/>
      <c r="G32" s="195" t="s">
        <v>198</v>
      </c>
      <c r="H32" s="581">
        <f>+AS27</f>
        <v>0</v>
      </c>
      <c r="I32" s="582"/>
      <c r="J32" s="195" t="s">
        <v>198</v>
      </c>
      <c r="M32" s="555"/>
      <c r="P32" s="56"/>
      <c r="Q32" s="144"/>
      <c r="R32" s="51" t="s">
        <v>185</v>
      </c>
      <c r="S32" s="557" t="s">
        <v>37</v>
      </c>
      <c r="T32" s="571"/>
      <c r="U32" s="571"/>
      <c r="V32" s="572"/>
      <c r="W32" s="53"/>
      <c r="X32" s="53"/>
      <c r="Y32"/>
      <c r="Z32"/>
      <c r="AA32" s="621" t="s">
        <v>330</v>
      </c>
      <c r="AB32" s="622"/>
      <c r="AC32" s="622"/>
      <c r="AD32" s="622"/>
      <c r="AE32" s="622"/>
      <c r="AF32" s="622" t="s">
        <v>194</v>
      </c>
      <c r="AG32" s="622"/>
      <c r="AH32" s="622"/>
      <c r="AI32" s="622"/>
      <c r="AJ32" s="622"/>
      <c r="AK32" s="622"/>
      <c r="AL32" s="622" t="s">
        <v>195</v>
      </c>
      <c r="AM32" s="622"/>
      <c r="AN32" s="622"/>
      <c r="AO32" s="627"/>
      <c r="AP32" s="189"/>
      <c r="AS32" s="411" t="str">
        <f>+IF(AS31=0,"",IF(AL27&lt;(AS24+AS27+AS31),"エラー !：⑩の内数である（⑫+⑬＋⑭）の量が⑩を超えています",""))</f>
        <v/>
      </c>
      <c r="AT32" s="409"/>
      <c r="AU32" s="409"/>
      <c r="AV32" s="409"/>
      <c r="AW32" s="413"/>
    </row>
    <row r="33" spans="2:62" ht="27" customHeight="1" thickBot="1" x14ac:dyDescent="0.2">
      <c r="B33" s="618" t="s">
        <v>429</v>
      </c>
      <c r="C33" s="619"/>
      <c r="D33" s="569">
        <v>0</v>
      </c>
      <c r="E33" s="570"/>
      <c r="F33" s="570"/>
      <c r="G33" s="196" t="s">
        <v>198</v>
      </c>
      <c r="H33" s="583">
        <f>+AS31</f>
        <v>0</v>
      </c>
      <c r="I33" s="584"/>
      <c r="J33" s="196" t="s">
        <v>198</v>
      </c>
      <c r="M33" s="556"/>
      <c r="R33" s="543"/>
      <c r="S33" s="544"/>
      <c r="T33" s="544"/>
      <c r="U33" s="544"/>
      <c r="V33" s="44" t="s">
        <v>38</v>
      </c>
      <c r="W33" s="53"/>
      <c r="X33" s="53"/>
      <c r="Y33"/>
      <c r="Z33"/>
      <c r="AA33" s="623"/>
      <c r="AB33" s="624"/>
      <c r="AC33" s="624"/>
      <c r="AD33" s="624"/>
      <c r="AE33" s="624"/>
      <c r="AF33" s="624"/>
      <c r="AG33" s="624"/>
      <c r="AH33" s="624"/>
      <c r="AI33" s="624"/>
      <c r="AJ33" s="624"/>
      <c r="AK33" s="624"/>
      <c r="AL33" s="624"/>
      <c r="AM33" s="624"/>
      <c r="AN33" s="624"/>
      <c r="AO33" s="628"/>
      <c r="AP33" s="189"/>
      <c r="AW33" s="413"/>
    </row>
    <row r="34" spans="2:62" ht="24" customHeight="1" x14ac:dyDescent="0.15">
      <c r="C34" s="259" t="str">
        <f>+IF(D30=0,"",IF(D29&lt;D30,"エラー !：上の表は、⑩の内数である⑪の量が⑩を超えています",""))</f>
        <v/>
      </c>
      <c r="AA34" s="625"/>
      <c r="AB34" s="626"/>
      <c r="AC34" s="626"/>
      <c r="AD34" s="626"/>
      <c r="AE34" s="626"/>
      <c r="AF34" s="626"/>
      <c r="AG34" s="626"/>
      <c r="AH34" s="626"/>
      <c r="AI34" s="626"/>
      <c r="AJ34" s="626"/>
      <c r="AK34" s="626"/>
      <c r="AL34" s="626"/>
      <c r="AM34" s="626"/>
      <c r="AN34" s="626"/>
      <c r="AO34" s="629"/>
      <c r="AP34" s="189"/>
      <c r="AW34" s="413"/>
    </row>
    <row r="35" spans="2:62" ht="15" customHeight="1" x14ac:dyDescent="0.15">
      <c r="C35" s="260" t="str">
        <f>+IF(D31=0,"",IF(D29&lt;D31,"エラー !：上の表は、⑩の内数である⑫の量が⑩を超えています",""))</f>
        <v/>
      </c>
      <c r="AF35" s="64"/>
      <c r="AG35" s="64"/>
      <c r="AH35" s="64"/>
      <c r="AI35" s="64"/>
      <c r="AJ35" s="64"/>
      <c r="AK35" s="64"/>
      <c r="AL35" s="53"/>
      <c r="AM35" s="53"/>
      <c r="AN35" s="53"/>
      <c r="AO35" s="53"/>
      <c r="AP35" s="53"/>
      <c r="AQ35" s="53"/>
      <c r="AR35" s="53"/>
    </row>
    <row r="36" spans="2:62" ht="15" customHeight="1" x14ac:dyDescent="0.15">
      <c r="C36" s="260" t="str">
        <f>+IF(D32=0,"",IF(D29&lt;D32,"エラー !：上の表は、⑩の内数である⑬の量が⑩を超えています",""))</f>
        <v/>
      </c>
      <c r="AF36" s="64"/>
      <c r="AG36" s="64"/>
      <c r="AH36" s="64"/>
      <c r="AI36" s="64"/>
      <c r="AJ36" s="64"/>
      <c r="AK36" s="64"/>
      <c r="AL36" s="64"/>
      <c r="AM36" s="152"/>
      <c r="AN36" s="152"/>
      <c r="AO36" s="128"/>
      <c r="AP36" s="53"/>
      <c r="AQ36" s="53"/>
      <c r="AR36" s="53"/>
      <c r="AS36" s="53"/>
      <c r="AT36" s="53"/>
      <c r="AU36" s="53"/>
      <c r="AV36" s="53"/>
      <c r="AW36" s="68"/>
      <c r="AY36" s="53"/>
      <c r="AZ36" s="53"/>
      <c r="BA36" s="53"/>
      <c r="BB36" s="53"/>
      <c r="BC36" s="53"/>
      <c r="BD36" s="53"/>
    </row>
    <row r="37" spans="2:62" ht="15" customHeight="1" x14ac:dyDescent="0.15">
      <c r="C37" s="260" t="str">
        <f>+IF(D33=0,"",IF(D29&lt;D33,"エラー !：上の表は、⑩の内数である⑭の量が⑩を超えています",""))</f>
        <v/>
      </c>
      <c r="J37" s="68"/>
      <c r="K37" s="68"/>
      <c r="R37" s="68"/>
      <c r="S37" s="68"/>
      <c r="T37" s="68"/>
      <c r="AF37" s="53"/>
      <c r="AG37" s="53"/>
      <c r="AH37" s="53"/>
      <c r="AI37" s="53"/>
      <c r="AJ37" s="53"/>
      <c r="AK37" s="53"/>
      <c r="AL37" s="64"/>
      <c r="AM37" s="128"/>
      <c r="AN37" s="128"/>
      <c r="AO37" s="128"/>
      <c r="AP37" s="53"/>
      <c r="AQ37" s="53"/>
      <c r="AR37" s="53"/>
      <c r="AS37" s="53"/>
      <c r="AT37" s="53"/>
      <c r="AU37" s="64"/>
      <c r="AV37" s="64"/>
      <c r="AW37" s="68"/>
      <c r="AY37" s="53"/>
      <c r="AZ37" s="53"/>
      <c r="BA37" s="53"/>
      <c r="BB37" s="53"/>
      <c r="BC37" s="53"/>
      <c r="BD37" s="53"/>
    </row>
    <row r="38" spans="2:62" ht="13.5" x14ac:dyDescent="0.15">
      <c r="H38" s="279"/>
      <c r="J38" s="68"/>
      <c r="K38" s="68"/>
      <c r="R38" s="68"/>
      <c r="S38" s="68"/>
      <c r="T38" s="68"/>
      <c r="AF38" s="53"/>
      <c r="AG38" s="53"/>
      <c r="AH38" s="53"/>
      <c r="AI38" s="53"/>
      <c r="AJ38" s="53"/>
      <c r="AK38" s="53"/>
      <c r="AL38" s="64"/>
      <c r="AM38" s="128"/>
      <c r="AN38" s="128"/>
      <c r="AO38" s="128"/>
      <c r="AP38" s="53"/>
      <c r="AQ38" s="53"/>
      <c r="AR38" s="53"/>
      <c r="AS38" s="128"/>
      <c r="AT38" s="152"/>
      <c r="AU38" s="64"/>
      <c r="AV38" s="64"/>
      <c r="AW38" s="68"/>
      <c r="AY38" s="53"/>
      <c r="AZ38" s="53"/>
      <c r="BA38" s="53"/>
      <c r="BB38" s="53"/>
      <c r="BC38" s="53"/>
      <c r="BD38" s="53"/>
    </row>
    <row r="39" spans="2:62" ht="13.5" x14ac:dyDescent="0.15">
      <c r="H39" s="279"/>
      <c r="J39" s="68"/>
      <c r="K39" s="68"/>
      <c r="R39" s="68"/>
      <c r="S39" s="68"/>
      <c r="T39" s="68"/>
      <c r="AF39" s="53"/>
      <c r="AG39" s="53"/>
      <c r="AH39" s="53"/>
      <c r="AI39" s="53"/>
      <c r="AJ39" s="53"/>
      <c r="AK39" s="53"/>
      <c r="AL39" s="64"/>
      <c r="AM39" s="128"/>
      <c r="AN39" s="128"/>
      <c r="AO39" s="128"/>
      <c r="AP39" s="53"/>
      <c r="AQ39" s="53"/>
      <c r="AR39" s="53"/>
      <c r="AS39" s="128"/>
      <c r="AT39" s="64"/>
      <c r="AU39" s="64"/>
      <c r="AV39" s="64"/>
      <c r="AW39" s="68"/>
      <c r="AY39" s="53"/>
      <c r="AZ39" s="53"/>
      <c r="BA39" s="53"/>
      <c r="BB39" s="53"/>
      <c r="BC39" s="53"/>
      <c r="BD39" s="53"/>
    </row>
    <row r="40" spans="2:62" ht="13.5" x14ac:dyDescent="0.15">
      <c r="H40" s="279"/>
      <c r="J40" s="68"/>
      <c r="K40" s="68"/>
      <c r="R40" s="68"/>
      <c r="S40" s="68"/>
      <c r="T40" s="68"/>
      <c r="AF40" s="53"/>
      <c r="AG40" s="53"/>
      <c r="AH40" s="53"/>
      <c r="AI40" s="53"/>
      <c r="AJ40" s="53"/>
      <c r="AK40" s="53"/>
      <c r="AL40" s="64"/>
      <c r="AM40" s="128"/>
      <c r="AN40" s="128"/>
      <c r="AO40" s="128"/>
      <c r="AP40" s="53"/>
      <c r="AQ40" s="53"/>
      <c r="AR40" s="53"/>
      <c r="AS40" s="128"/>
      <c r="AT40" s="64"/>
      <c r="AU40" s="64"/>
      <c r="AV40" s="64"/>
      <c r="AW40" s="68"/>
      <c r="AY40" s="53"/>
      <c r="AZ40" s="53"/>
      <c r="BA40" s="53"/>
      <c r="BB40" s="53"/>
      <c r="BC40" s="53"/>
      <c r="BD40" s="53"/>
    </row>
    <row r="41" spans="2:62" ht="13.5" x14ac:dyDescent="0.15">
      <c r="H41" s="279"/>
      <c r="J41" s="68"/>
      <c r="K41" s="68"/>
      <c r="R41" s="68"/>
      <c r="S41" s="68"/>
      <c r="T41" s="68"/>
      <c r="AF41" s="53"/>
      <c r="AG41" s="53"/>
      <c r="AH41" s="53"/>
      <c r="AI41" s="53"/>
      <c r="AJ41" s="53"/>
      <c r="AK41" s="53"/>
      <c r="AL41" s="53"/>
      <c r="AM41" s="53"/>
      <c r="AN41" s="53"/>
      <c r="AO41" s="53"/>
      <c r="AP41" s="53"/>
      <c r="AQ41" s="53"/>
      <c r="AR41" s="53"/>
      <c r="AS41" s="128"/>
      <c r="AT41" s="64"/>
      <c r="AU41" s="64"/>
      <c r="AV41" s="64"/>
      <c r="AW41" s="68"/>
      <c r="AY41" s="53"/>
      <c r="AZ41" s="53"/>
      <c r="BA41" s="53"/>
      <c r="BB41" s="53"/>
      <c r="BC41" s="53"/>
      <c r="BD41" s="53"/>
    </row>
    <row r="42" spans="2:62" ht="13.5" x14ac:dyDescent="0.15">
      <c r="H42" s="279"/>
      <c r="I42" s="68"/>
      <c r="J42" s="68"/>
      <c r="K42" s="68"/>
      <c r="R42" s="68"/>
      <c r="S42" s="68"/>
      <c r="T42" s="68"/>
      <c r="AQ42" s="53"/>
      <c r="AR42" s="53"/>
      <c r="AS42" s="128"/>
      <c r="AT42" s="64"/>
      <c r="AY42" s="53"/>
      <c r="AZ42" s="53"/>
      <c r="BA42" s="53"/>
      <c r="BB42" s="53"/>
      <c r="BC42" s="53"/>
      <c r="BD42" s="53"/>
    </row>
    <row r="43" spans="2:62" x14ac:dyDescent="0.15">
      <c r="H43" s="279"/>
      <c r="I43" s="68"/>
      <c r="J43" s="68"/>
      <c r="K43" s="68"/>
      <c r="R43" s="68"/>
      <c r="S43" s="68"/>
      <c r="T43" s="68"/>
      <c r="AW43" s="68"/>
      <c r="AY43" s="53"/>
      <c r="AZ43" s="53"/>
      <c r="BA43" s="53"/>
      <c r="BB43" s="53"/>
      <c r="BC43" s="53"/>
      <c r="BD43" s="53"/>
    </row>
    <row r="44" spans="2:62" x14ac:dyDescent="0.15">
      <c r="H44" s="279"/>
      <c r="I44" s="68"/>
      <c r="J44" s="68"/>
      <c r="K44" s="68"/>
      <c r="R44" s="68"/>
      <c r="S44" s="68"/>
      <c r="T44" s="68"/>
      <c r="AW44" s="68"/>
    </row>
    <row r="45" spans="2:62" x14ac:dyDescent="0.15">
      <c r="H45" s="279"/>
      <c r="I45" s="68"/>
      <c r="J45" s="68"/>
      <c r="K45" s="68"/>
      <c r="R45" s="68"/>
      <c r="S45" s="68"/>
      <c r="T45" s="68"/>
    </row>
    <row r="46" spans="2:62" x14ac:dyDescent="0.15">
      <c r="H46" s="279"/>
      <c r="I46" s="68"/>
      <c r="J46" s="68"/>
      <c r="K46" s="68"/>
      <c r="R46" s="68"/>
      <c r="S46" s="68"/>
      <c r="T46" s="68"/>
    </row>
    <row r="47" spans="2:62" ht="13.5" x14ac:dyDescent="0.15">
      <c r="H47" s="279"/>
      <c r="I47" s="68"/>
      <c r="J47" s="68"/>
      <c r="K47" s="68"/>
      <c r="R47" s="68"/>
      <c r="S47" s="68"/>
      <c r="T47" s="68"/>
      <c r="BH47" s="69"/>
      <c r="BI47" s="69"/>
      <c r="BJ47" s="67"/>
    </row>
    <row r="48" spans="2:62" x14ac:dyDescent="0.15">
      <c r="I48" s="68"/>
      <c r="J48" s="68"/>
      <c r="K48" s="68"/>
      <c r="R48" s="68"/>
      <c r="S48" s="68"/>
      <c r="T48" s="68"/>
      <c r="BH48" s="67"/>
    </row>
    <row r="49" spans="7:62" x14ac:dyDescent="0.15">
      <c r="G49" s="68"/>
      <c r="H49" s="68"/>
      <c r="I49" s="68"/>
      <c r="J49" s="68"/>
      <c r="K49" s="68"/>
      <c r="R49" s="68"/>
      <c r="S49" s="68"/>
      <c r="T49" s="68"/>
      <c r="BE49" s="67"/>
      <c r="BF49" s="67"/>
      <c r="BG49" s="67"/>
      <c r="BH49" s="67"/>
    </row>
    <row r="50" spans="7:62" x14ac:dyDescent="0.15">
      <c r="G50" s="68"/>
      <c r="H50" s="68"/>
      <c r="I50" s="68"/>
      <c r="J50" s="68"/>
      <c r="K50" s="68"/>
      <c r="R50" s="68"/>
      <c r="S50" s="68"/>
      <c r="T50" s="68"/>
      <c r="BE50" s="67"/>
      <c r="BF50" s="67"/>
      <c r="BG50" s="67"/>
      <c r="BH50" s="67"/>
    </row>
    <row r="51" spans="7:62" x14ac:dyDescent="0.15">
      <c r="G51" s="68"/>
      <c r="H51" s="68"/>
      <c r="I51" s="68"/>
      <c r="J51" s="68"/>
      <c r="K51" s="68"/>
      <c r="R51" s="68"/>
      <c r="S51" s="68"/>
      <c r="T51" s="68"/>
      <c r="BE51" s="67"/>
      <c r="BF51" s="67"/>
      <c r="BG51" s="67"/>
      <c r="BH51" s="67"/>
    </row>
    <row r="52" spans="7:62" x14ac:dyDescent="0.15">
      <c r="G52" s="68"/>
      <c r="H52" s="68"/>
      <c r="I52" s="68"/>
      <c r="J52" s="68"/>
      <c r="K52" s="68"/>
      <c r="R52" s="68"/>
      <c r="S52" s="68"/>
      <c r="T52" s="68"/>
      <c r="BE52" s="67"/>
      <c r="BF52" s="67"/>
      <c r="BG52" s="67"/>
      <c r="BH52" s="67"/>
    </row>
    <row r="53" spans="7:62" x14ac:dyDescent="0.15">
      <c r="G53" s="68"/>
      <c r="H53" s="68"/>
      <c r="I53" s="68"/>
      <c r="J53" s="68"/>
      <c r="K53" s="68"/>
      <c r="R53" s="68"/>
      <c r="S53" s="68"/>
      <c r="T53" s="68"/>
      <c r="BE53" s="67"/>
      <c r="BG53" s="67"/>
      <c r="BH53" s="67"/>
      <c r="BI53" s="67"/>
      <c r="BJ53" s="67"/>
    </row>
    <row r="54" spans="7:62" x14ac:dyDescent="0.15">
      <c r="G54" s="68"/>
      <c r="H54" s="68"/>
      <c r="I54" s="68"/>
      <c r="J54" s="68"/>
      <c r="K54" s="68"/>
      <c r="R54" s="68"/>
      <c r="S54" s="68"/>
      <c r="T54" s="68"/>
      <c r="BD54" s="67"/>
      <c r="BE54" s="70"/>
      <c r="BG54" s="67"/>
      <c r="BH54" s="67"/>
      <c r="BI54" s="67"/>
      <c r="BJ54" s="67"/>
    </row>
    <row r="55" spans="7:62" x14ac:dyDescent="0.15">
      <c r="G55" s="68"/>
      <c r="H55" s="68"/>
      <c r="I55" s="68"/>
      <c r="J55" s="68"/>
      <c r="K55" s="68"/>
      <c r="R55" s="68"/>
      <c r="S55" s="68"/>
      <c r="T55" s="68"/>
      <c r="BD55" s="67"/>
      <c r="BE55" s="70"/>
      <c r="BG55" s="67"/>
      <c r="BH55" s="67"/>
      <c r="BI55" s="67"/>
      <c r="BJ55" s="67"/>
    </row>
    <row r="56" spans="7:62" x14ac:dyDescent="0.15">
      <c r="G56" s="68"/>
      <c r="H56" s="68"/>
      <c r="I56" s="68"/>
      <c r="J56" s="68"/>
      <c r="K56" s="68"/>
      <c r="R56" s="68"/>
      <c r="S56" s="68"/>
      <c r="T56" s="68"/>
      <c r="BD56" s="67"/>
      <c r="BE56" s="70"/>
      <c r="BG56" s="67"/>
      <c r="BH56" s="67"/>
      <c r="BI56" s="67"/>
      <c r="BJ56" s="67"/>
    </row>
    <row r="57" spans="7:62" x14ac:dyDescent="0.15">
      <c r="G57" s="68"/>
      <c r="H57" s="68"/>
      <c r="I57" s="68"/>
      <c r="BD57" s="67"/>
      <c r="BE57" s="70"/>
      <c r="BG57" s="67"/>
      <c r="BH57" s="67"/>
      <c r="BI57" s="67"/>
      <c r="BJ57" s="67"/>
    </row>
    <row r="58" spans="7:62" ht="12.75" x14ac:dyDescent="0.15">
      <c r="G58" s="68"/>
      <c r="H58" s="68"/>
      <c r="I58" s="68"/>
      <c r="L58" s="68"/>
      <c r="M58" s="71"/>
      <c r="N58" s="68"/>
      <c r="O58" s="68"/>
      <c r="BD58" s="67"/>
      <c r="BE58" s="70"/>
      <c r="BG58" s="67"/>
      <c r="BH58" s="67"/>
      <c r="BI58" s="67"/>
      <c r="BJ58" s="67"/>
    </row>
    <row r="59" spans="7:62" x14ac:dyDescent="0.15">
      <c r="G59" s="68"/>
      <c r="H59" s="68"/>
      <c r="I59" s="68"/>
      <c r="BD59" s="67"/>
      <c r="BE59" s="70"/>
      <c r="BG59" s="67"/>
      <c r="BH59" s="67"/>
      <c r="BI59" s="67"/>
      <c r="BJ59" s="67"/>
    </row>
    <row r="60" spans="7:62" x14ac:dyDescent="0.15">
      <c r="G60" s="68"/>
      <c r="H60" s="68"/>
      <c r="I60" s="68"/>
      <c r="BD60" s="67"/>
      <c r="BE60" s="70"/>
      <c r="BG60" s="67"/>
      <c r="BH60" s="67"/>
      <c r="BI60" s="67"/>
      <c r="BJ60" s="67"/>
    </row>
    <row r="61" spans="7:62" x14ac:dyDescent="0.15">
      <c r="G61" s="68"/>
      <c r="H61" s="68"/>
      <c r="I61" s="68"/>
      <c r="BD61" s="67"/>
      <c r="BE61" s="70"/>
      <c r="BG61" s="67"/>
      <c r="BH61" s="67"/>
      <c r="BI61" s="67"/>
      <c r="BJ61" s="67"/>
    </row>
    <row r="62" spans="7:62" x14ac:dyDescent="0.15">
      <c r="BD62" s="67"/>
      <c r="BE62" s="70"/>
      <c r="BG62" s="67"/>
      <c r="BH62" s="67"/>
      <c r="BI62" s="67"/>
      <c r="BJ62" s="67"/>
    </row>
    <row r="63" spans="7:62" x14ac:dyDescent="0.15">
      <c r="BD63" s="67"/>
      <c r="BE63" s="70"/>
      <c r="BG63" s="67"/>
      <c r="BH63" s="67"/>
      <c r="BI63" s="67"/>
      <c r="BJ63" s="67"/>
    </row>
    <row r="64" spans="7:62" x14ac:dyDescent="0.15">
      <c r="BD64" s="67"/>
      <c r="BE64" s="70"/>
      <c r="BG64" s="67"/>
      <c r="BH64" s="67"/>
      <c r="BI64" s="67"/>
      <c r="BJ64" s="67"/>
    </row>
    <row r="65" spans="12:62" x14ac:dyDescent="0.15">
      <c r="BD65" s="67"/>
      <c r="BE65" s="70"/>
      <c r="BG65" s="67"/>
      <c r="BH65" s="67"/>
      <c r="BI65" s="67"/>
      <c r="BJ65" s="67"/>
    </row>
    <row r="66" spans="12:62" x14ac:dyDescent="0.15">
      <c r="BD66" s="67"/>
      <c r="BE66" s="70"/>
      <c r="BG66" s="67"/>
      <c r="BH66" s="67"/>
      <c r="BI66" s="67"/>
      <c r="BJ66" s="67"/>
    </row>
    <row r="67" spans="12:62" x14ac:dyDescent="0.15">
      <c r="BD67" s="67"/>
      <c r="BE67" s="70"/>
      <c r="BG67" s="67"/>
      <c r="BH67" s="67"/>
      <c r="BI67" s="67"/>
      <c r="BJ67" s="67"/>
    </row>
    <row r="69" spans="12:62" ht="12.75" x14ac:dyDescent="0.15">
      <c r="L69" s="68"/>
      <c r="M69" s="71"/>
      <c r="N69" s="68"/>
      <c r="O69" s="68"/>
    </row>
    <row r="70" spans="12:62" ht="12.75" x14ac:dyDescent="0.15">
      <c r="L70" s="68"/>
      <c r="M70" s="71"/>
      <c r="N70" s="68"/>
      <c r="O70" s="68"/>
    </row>
    <row r="71" spans="12:62" ht="12.75" x14ac:dyDescent="0.15">
      <c r="L71" s="68"/>
      <c r="M71" s="71"/>
      <c r="N71" s="68"/>
      <c r="O71" s="68"/>
    </row>
    <row r="72" spans="12:62" ht="12.75" x14ac:dyDescent="0.15">
      <c r="L72" s="68"/>
      <c r="M72" s="71"/>
      <c r="N72" s="68"/>
      <c r="O72" s="68"/>
    </row>
    <row r="73" spans="12:62" ht="12.75" x14ac:dyDescent="0.15">
      <c r="L73" s="68"/>
      <c r="M73" s="71"/>
      <c r="N73" s="68"/>
      <c r="O73" s="68"/>
    </row>
    <row r="74" spans="12:62" ht="12.75" x14ac:dyDescent="0.15">
      <c r="L74" s="68"/>
      <c r="M74" s="71"/>
      <c r="N74" s="68"/>
      <c r="O74" s="68"/>
    </row>
    <row r="75" spans="12:62" ht="12.75" x14ac:dyDescent="0.15">
      <c r="L75" s="68"/>
      <c r="M75" s="71"/>
      <c r="N75" s="68"/>
      <c r="O75" s="68"/>
    </row>
    <row r="76" spans="12:62" ht="12.75" x14ac:dyDescent="0.15">
      <c r="L76" s="68"/>
      <c r="M76" s="71"/>
      <c r="N76" s="68"/>
      <c r="O76" s="68"/>
    </row>
  </sheetData>
  <sheetProtection algorithmName="SHA-512" hashValue="4mdMoi3kK2yEVSZ3EZtIeHhIrAEfThPESK0SSVL3yfb02/sc+9TC+IhsptjOLLd2pUioqj5AiXwH2cS5tnaAIQ==" saltValue="7lCshK2aQJQZXiwD2RkklA==" spinCount="100000" sheet="1" objects="1" scenarios="1"/>
  <mergeCells count="113">
    <mergeCell ref="Y28:Z28"/>
    <mergeCell ref="AE17:AE21"/>
    <mergeCell ref="H30:I30"/>
    <mergeCell ref="B30:C30"/>
    <mergeCell ref="D32:F32"/>
    <mergeCell ref="B25:C25"/>
    <mergeCell ref="B24:C24"/>
    <mergeCell ref="P24:S24"/>
    <mergeCell ref="H23:J23"/>
    <mergeCell ref="H24:I24"/>
    <mergeCell ref="U23:X23"/>
    <mergeCell ref="Q26:T26"/>
    <mergeCell ref="H25:I25"/>
    <mergeCell ref="D33:F33"/>
    <mergeCell ref="AS27:AU27"/>
    <mergeCell ref="AS31:AU31"/>
    <mergeCell ref="AA32:AE34"/>
    <mergeCell ref="R33:U33"/>
    <mergeCell ref="AA30:AE30"/>
    <mergeCell ref="AA29:AE29"/>
    <mergeCell ref="Y29:Z29"/>
    <mergeCell ref="Y30:Z30"/>
    <mergeCell ref="S29:V29"/>
    <mergeCell ref="AA28:AE28"/>
    <mergeCell ref="AF32:AK34"/>
    <mergeCell ref="S32:V32"/>
    <mergeCell ref="P27:S27"/>
    <mergeCell ref="H28:I28"/>
    <mergeCell ref="R30:U30"/>
    <mergeCell ref="H27:I27"/>
    <mergeCell ref="M26:M33"/>
    <mergeCell ref="H31:I31"/>
    <mergeCell ref="H29:I29"/>
    <mergeCell ref="AL27:AO27"/>
    <mergeCell ref="AT29:AV30"/>
    <mergeCell ref="AS29:AS30"/>
    <mergeCell ref="AM29:AP29"/>
    <mergeCell ref="B2:H3"/>
    <mergeCell ref="B33:C33"/>
    <mergeCell ref="B27:C27"/>
    <mergeCell ref="B32:C32"/>
    <mergeCell ref="B29:C29"/>
    <mergeCell ref="B31:C31"/>
    <mergeCell ref="B26:C26"/>
    <mergeCell ref="D24:F24"/>
    <mergeCell ref="D25:F25"/>
    <mergeCell ref="D26:F26"/>
    <mergeCell ref="H32:I32"/>
    <mergeCell ref="B28:C28"/>
    <mergeCell ref="B23:C23"/>
    <mergeCell ref="D30:F30"/>
    <mergeCell ref="D29:F29"/>
    <mergeCell ref="D27:F27"/>
    <mergeCell ref="D28:F28"/>
    <mergeCell ref="D31:F31"/>
    <mergeCell ref="H33:I33"/>
    <mergeCell ref="B7:C7"/>
    <mergeCell ref="G14:I14"/>
    <mergeCell ref="C8:K8"/>
    <mergeCell ref="B21:J22"/>
    <mergeCell ref="H26:I26"/>
    <mergeCell ref="P15:S15"/>
    <mergeCell ref="M7:AB8"/>
    <mergeCell ref="Q14:T14"/>
    <mergeCell ref="P12:S12"/>
    <mergeCell ref="AI11:AN11"/>
    <mergeCell ref="D7:I7"/>
    <mergeCell ref="D23:G23"/>
    <mergeCell ref="F9:I9"/>
    <mergeCell ref="P16:AB16"/>
    <mergeCell ref="Y21:AA21"/>
    <mergeCell ref="F15:H15"/>
    <mergeCell ref="U17:X17"/>
    <mergeCell ref="Q17:T17"/>
    <mergeCell ref="G11:I11"/>
    <mergeCell ref="F12:H12"/>
    <mergeCell ref="M11:M24"/>
    <mergeCell ref="P21:S21"/>
    <mergeCell ref="Q11:T11"/>
    <mergeCell ref="P18:S18"/>
    <mergeCell ref="Q23:T23"/>
    <mergeCell ref="Q20:T20"/>
    <mergeCell ref="AH18:AK18"/>
    <mergeCell ref="Z20:AB20"/>
    <mergeCell ref="P22:V22"/>
    <mergeCell ref="AL30:AO30"/>
    <mergeCell ref="AL31:AQ31"/>
    <mergeCell ref="AL32:AO34"/>
    <mergeCell ref="AH12:AM12"/>
    <mergeCell ref="AS16:AT16"/>
    <mergeCell ref="AI8:AN8"/>
    <mergeCell ref="AH9:AM9"/>
    <mergeCell ref="AS24:AU24"/>
    <mergeCell ref="AM26:AP26"/>
    <mergeCell ref="AT23:AV23"/>
    <mergeCell ref="AT26:AV26"/>
    <mergeCell ref="AO17:AP17"/>
    <mergeCell ref="AO20:AP20"/>
    <mergeCell ref="AW19:AW20"/>
    <mergeCell ref="Z5:AD5"/>
    <mergeCell ref="AP3:AR4"/>
    <mergeCell ref="AS17:AT17"/>
    <mergeCell ref="AS4:AT4"/>
    <mergeCell ref="Z17:AB17"/>
    <mergeCell ref="AB3:AD3"/>
    <mergeCell ref="AE9:AE14"/>
    <mergeCell ref="AI14:AN14"/>
    <mergeCell ref="AI17:AL17"/>
    <mergeCell ref="AH15:AM15"/>
    <mergeCell ref="AF5:AU5"/>
    <mergeCell ref="AS3:AT3"/>
    <mergeCell ref="AS18:AT18"/>
    <mergeCell ref="Y18:AA18"/>
  </mergeCells>
  <phoneticPr fontId="3"/>
  <dataValidations count="3">
    <dataValidation type="custom" allowBlank="1" showInputMessage="1" showErrorMessage="1" error="入力は少数第1位までにして下さい。" sqref="AU13:AU14">
      <formula1>AU13=ROUND(AU13,1)</formula1>
    </dataValidation>
    <dataValidation type="custom" allowBlank="1" showInputMessage="1" showErrorMessage="1" sqref="H24:H33">
      <formula1>H24=ROUND(H24,1)</formula1>
    </dataValidation>
    <dataValidation type="custom" allowBlank="1" showInputMessage="1" showErrorMessage="1" error="入力は少数第1位までにしてください。" sqref="AS31:AU31 F15:H15 P12:S12 P15:S15 P18:S18 P21:S21 P24:S24 AH9:AM9 AH12:AM12 AH15:AM15 AU16:AU18 AO21 AA28:AE30 R33:U33 AL30:AO30 AS27:AU27 D24:F33">
      <formula1>D9=ROUND(D9,1)</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pageSetUpPr fitToPage="1"/>
  </sheetPr>
  <dimension ref="B1:BJ76"/>
  <sheetViews>
    <sheetView showGridLines="0" zoomScaleNormal="100" workbookViewId="0">
      <selection activeCell="C1" sqref="C1"/>
    </sheetView>
  </sheetViews>
  <sheetFormatPr defaultColWidth="9" defaultRowHeight="12" x14ac:dyDescent="0.15"/>
  <cols>
    <col min="1" max="2" width="2.875" style="40" customWidth="1"/>
    <col min="3" max="3" width="18.375" style="40" customWidth="1"/>
    <col min="4" max="5" width="4.375" style="40" customWidth="1"/>
    <col min="6" max="6" width="3.75" style="40" customWidth="1"/>
    <col min="7" max="7" width="2.375" style="40" customWidth="1"/>
    <col min="8" max="8" width="10.375" style="40" customWidth="1"/>
    <col min="9" max="9" width="2.375" style="40" customWidth="1"/>
    <col min="10" max="11" width="2.5" style="40" customWidth="1"/>
    <col min="12" max="12" width="2.75" style="40" customWidth="1"/>
    <col min="13" max="13" width="2.875" style="40" customWidth="1"/>
    <col min="14" max="15" width="2.75" style="40" customWidth="1"/>
    <col min="16" max="16" width="3" style="40" customWidth="1"/>
    <col min="17" max="19" width="4.75" style="40" customWidth="1"/>
    <col min="20" max="22" width="2.875" style="40" customWidth="1"/>
    <col min="23" max="24" width="2.5" style="40" customWidth="1"/>
    <col min="25" max="25" width="2.875" style="40" customWidth="1"/>
    <col min="26" max="26" width="7.75" style="40" customWidth="1"/>
    <col min="27" max="27" width="4.75" style="40" customWidth="1"/>
    <col min="28" max="28" width="2" style="40" customWidth="1"/>
    <col min="29" max="30" width="2.375" style="40" customWidth="1"/>
    <col min="31" max="31" width="3.125" style="40" customWidth="1"/>
    <col min="32" max="33" width="2.375" style="40" customWidth="1"/>
    <col min="34" max="34" width="2.875" style="40" customWidth="1"/>
    <col min="35" max="35" width="7.75" style="40" customWidth="1"/>
    <col min="36" max="37" width="4.375" style="40" customWidth="1"/>
    <col min="38" max="38" width="3.375" style="40" customWidth="1"/>
    <col min="39" max="39" width="2.75" style="40" customWidth="1"/>
    <col min="40" max="40" width="2.875" style="40" customWidth="1"/>
    <col min="41" max="41" width="10.75" style="40" customWidth="1"/>
    <col min="42" max="42" width="2.875" style="40" customWidth="1"/>
    <col min="43" max="44" width="2.5" style="40" customWidth="1"/>
    <col min="45" max="45" width="2.75" style="40" customWidth="1"/>
    <col min="46" max="46" width="7.75" style="40" customWidth="1"/>
    <col min="47" max="47" width="11.75" style="40" customWidth="1"/>
    <col min="48" max="48" width="1.875" style="40" customWidth="1"/>
    <col min="49" max="49" width="5.375" style="40" customWidth="1"/>
    <col min="50" max="58" width="9" style="40"/>
    <col min="59" max="59" width="16.25" style="40" customWidth="1"/>
    <col min="60" max="16384" width="9" style="40"/>
  </cols>
  <sheetData>
    <row r="1" spans="2:49" ht="27" customHeight="1" x14ac:dyDescent="0.15">
      <c r="F1" s="39"/>
      <c r="S1" s="85" t="s">
        <v>94</v>
      </c>
      <c r="T1" s="85" t="s">
        <v>283</v>
      </c>
    </row>
    <row r="2" spans="2:49" ht="12" customHeight="1" thickBot="1" x14ac:dyDescent="0.2">
      <c r="B2" s="620" t="s">
        <v>273</v>
      </c>
      <c r="C2" s="620"/>
      <c r="D2" s="620"/>
      <c r="E2" s="620"/>
      <c r="F2" s="620"/>
      <c r="G2" s="620"/>
      <c r="H2" s="620"/>
      <c r="I2" s="127"/>
      <c r="J2" s="127"/>
      <c r="K2" s="127"/>
      <c r="L2" s="127"/>
      <c r="M2" s="127"/>
      <c r="N2" s="127"/>
      <c r="O2" s="127"/>
      <c r="P2" s="127"/>
      <c r="Q2" s="127"/>
      <c r="R2" s="127"/>
      <c r="S2" s="127"/>
      <c r="T2" s="127"/>
      <c r="U2" s="127"/>
      <c r="V2" s="127"/>
      <c r="W2" s="127"/>
      <c r="X2" s="127"/>
      <c r="Y2" s="107"/>
      <c r="Z2" s="41"/>
      <c r="AA2" s="41"/>
      <c r="AB2" s="41"/>
      <c r="AC2" s="41"/>
      <c r="AD2" s="41"/>
      <c r="AE2" s="41"/>
      <c r="AF2" s="41"/>
      <c r="AG2" s="41"/>
      <c r="AH2" s="41"/>
      <c r="AI2" s="41"/>
      <c r="AJ2" s="41"/>
      <c r="AK2" s="41"/>
      <c r="AL2" s="41"/>
      <c r="AM2" s="41"/>
      <c r="AN2" s="41"/>
      <c r="AO2" s="41"/>
      <c r="AP2" s="41"/>
      <c r="AQ2" s="41"/>
      <c r="AR2" s="41"/>
      <c r="AS2" s="41"/>
      <c r="AT2" s="41"/>
      <c r="AU2" s="119"/>
      <c r="AV2" s="117"/>
      <c r="AW2" s="413"/>
    </row>
    <row r="3" spans="2:49" ht="13.15" customHeight="1" x14ac:dyDescent="0.15">
      <c r="B3" s="620"/>
      <c r="C3" s="620"/>
      <c r="D3" s="620"/>
      <c r="E3" s="620"/>
      <c r="F3" s="620"/>
      <c r="G3" s="620"/>
      <c r="H3" s="620"/>
      <c r="I3" s="127"/>
      <c r="J3" s="127"/>
      <c r="K3" s="127"/>
      <c r="L3" s="127"/>
      <c r="M3" s="127"/>
      <c r="N3" s="127"/>
      <c r="O3" s="127"/>
      <c r="P3" s="127"/>
      <c r="Q3" s="127"/>
      <c r="R3" s="127"/>
      <c r="S3" s="127"/>
      <c r="T3" s="127"/>
      <c r="U3" s="127"/>
      <c r="V3" s="127"/>
      <c r="W3" s="127"/>
      <c r="X3" s="127"/>
      <c r="Y3" s="107"/>
      <c r="Z3" s="42"/>
      <c r="AA3" s="42"/>
      <c r="AB3" s="589"/>
      <c r="AC3" s="589"/>
      <c r="AD3" s="589"/>
      <c r="AE3" s="90"/>
      <c r="AF3" s="108"/>
      <c r="AG3" s="108"/>
      <c r="AH3" s="108"/>
      <c r="AI3" s="108"/>
      <c r="AJ3" s="108"/>
      <c r="AK3" s="108"/>
      <c r="AL3" s="108"/>
      <c r="AM3" s="108"/>
      <c r="AN3" s="108"/>
      <c r="AO3" s="108"/>
      <c r="AP3" s="633" t="s">
        <v>328</v>
      </c>
      <c r="AQ3" s="592"/>
      <c r="AR3" s="593"/>
      <c r="AS3" s="597" t="s">
        <v>0</v>
      </c>
      <c r="AT3" s="598"/>
      <c r="AU3" s="118" t="s">
        <v>113</v>
      </c>
      <c r="AV3" s="108"/>
      <c r="AW3" s="413"/>
    </row>
    <row r="4" spans="2:49" ht="14.25" thickBot="1" x14ac:dyDescent="0.2">
      <c r="C4" s="107"/>
      <c r="F4" s="107"/>
      <c r="G4" s="107"/>
      <c r="H4" s="107"/>
      <c r="I4" s="107"/>
      <c r="J4" s="107"/>
      <c r="K4" s="107"/>
      <c r="L4" s="107"/>
      <c r="M4" s="107"/>
      <c r="N4" s="107"/>
      <c r="O4" s="107"/>
      <c r="P4" s="107"/>
      <c r="Q4" s="107"/>
      <c r="R4" s="107"/>
      <c r="S4" s="107"/>
      <c r="T4" s="107"/>
      <c r="U4" s="107"/>
      <c r="V4" s="107"/>
      <c r="W4" s="107"/>
      <c r="X4" s="107"/>
      <c r="Y4" s="107"/>
      <c r="Z4" s="42"/>
      <c r="AA4" s="42"/>
      <c r="AB4" s="109"/>
      <c r="AC4" s="109"/>
      <c r="AD4" s="109"/>
      <c r="AE4" s="90"/>
      <c r="AF4" s="108"/>
      <c r="AG4" s="108"/>
      <c r="AH4" s="108"/>
      <c r="AI4" s="108"/>
      <c r="AJ4" s="108"/>
      <c r="AK4" s="108"/>
      <c r="AL4" s="108"/>
      <c r="AM4" s="108"/>
      <c r="AN4" s="108"/>
      <c r="AO4" s="108"/>
      <c r="AP4" s="594"/>
      <c r="AQ4" s="595"/>
      <c r="AR4" s="596"/>
      <c r="AS4" s="599" t="str">
        <f>+表紙!N28</f>
        <v>○</v>
      </c>
      <c r="AT4" s="600"/>
      <c r="AU4" s="274" t="str">
        <f>+表紙!O28</f>
        <v>　</v>
      </c>
      <c r="AV4" s="108"/>
      <c r="AW4" s="413"/>
    </row>
    <row r="5" spans="2:49" ht="15" customHeight="1" x14ac:dyDescent="0.15">
      <c r="B5" s="154" t="s">
        <v>105</v>
      </c>
      <c r="C5" s="154"/>
      <c r="F5" s="154"/>
      <c r="G5" s="106"/>
      <c r="H5" s="106"/>
      <c r="I5" s="106"/>
      <c r="J5" s="106"/>
      <c r="K5" s="106"/>
      <c r="L5" s="106"/>
      <c r="M5" s="42"/>
      <c r="N5" s="42"/>
      <c r="O5" s="42"/>
      <c r="P5" s="42"/>
      <c r="Q5" s="42"/>
      <c r="R5" s="42"/>
      <c r="S5" s="42"/>
      <c r="T5" s="42"/>
      <c r="U5" s="42"/>
      <c r="V5" s="42"/>
      <c r="W5" s="42"/>
      <c r="X5" s="42"/>
      <c r="Y5" s="42"/>
      <c r="Z5" s="634" t="s">
        <v>101</v>
      </c>
      <c r="AA5" s="634"/>
      <c r="AB5" s="635"/>
      <c r="AC5" s="635"/>
      <c r="AD5" s="635"/>
      <c r="AE5" s="90" t="s">
        <v>106</v>
      </c>
      <c r="AF5" s="630" t="str">
        <f>+表紙!F47</f>
        <v>風越建設株式会社</v>
      </c>
      <c r="AG5" s="630"/>
      <c r="AH5" s="630"/>
      <c r="AI5" s="630"/>
      <c r="AJ5" s="630"/>
      <c r="AK5" s="630"/>
      <c r="AL5" s="630"/>
      <c r="AM5" s="630"/>
      <c r="AN5" s="630"/>
      <c r="AO5" s="630"/>
      <c r="AP5" s="630"/>
      <c r="AQ5" s="630"/>
      <c r="AR5" s="630"/>
      <c r="AS5" s="630"/>
      <c r="AT5" s="630"/>
      <c r="AU5" s="630"/>
      <c r="AV5" s="243"/>
      <c r="AW5" s="413"/>
    </row>
    <row r="6" spans="2:49" ht="24.75" customHeight="1" thickBot="1" x14ac:dyDescent="0.2">
      <c r="B6" s="302" t="s">
        <v>443</v>
      </c>
      <c r="C6" s="134"/>
      <c r="F6" s="134"/>
      <c r="G6" s="134"/>
      <c r="H6" s="134"/>
      <c r="I6" s="134"/>
      <c r="J6" s="134"/>
      <c r="K6" s="134"/>
      <c r="L6" s="134"/>
      <c r="M6" s="134"/>
      <c r="N6" s="134"/>
      <c r="O6" s="134"/>
      <c r="P6" s="134"/>
      <c r="Q6" s="134"/>
      <c r="R6" s="134"/>
      <c r="S6" s="134"/>
      <c r="T6" s="134"/>
      <c r="U6" s="134"/>
      <c r="V6" s="134"/>
      <c r="W6" s="134"/>
      <c r="X6" s="134"/>
      <c r="Y6" s="134"/>
      <c r="Z6" s="84"/>
      <c r="AA6" s="84"/>
      <c r="AB6" s="138"/>
      <c r="AC6" s="159"/>
      <c r="AD6" s="159"/>
      <c r="AE6" s="159"/>
      <c r="AF6" s="159"/>
      <c r="AG6" s="159"/>
      <c r="AH6" s="159"/>
      <c r="AI6" s="159"/>
      <c r="AJ6" s="159"/>
      <c r="AK6" s="159"/>
      <c r="AL6" s="159"/>
      <c r="AM6" s="159"/>
      <c r="AN6" s="159"/>
      <c r="AO6" s="159"/>
      <c r="AP6" s="159"/>
      <c r="AQ6" s="159"/>
      <c r="AR6" s="159"/>
      <c r="AS6" s="159"/>
      <c r="AT6" s="159"/>
      <c r="AU6" s="159"/>
      <c r="AV6" s="159"/>
      <c r="AW6" s="413"/>
    </row>
    <row r="7" spans="2:49" ht="28.15" customHeight="1" thickBot="1" x14ac:dyDescent="0.2">
      <c r="B7" s="537" t="s">
        <v>89</v>
      </c>
      <c r="C7" s="538"/>
      <c r="D7" s="611" t="s">
        <v>219</v>
      </c>
      <c r="E7" s="612"/>
      <c r="F7" s="612"/>
      <c r="G7" s="612"/>
      <c r="H7" s="612"/>
      <c r="I7" s="613"/>
      <c r="J7" s="143"/>
      <c r="K7" s="53"/>
      <c r="L7" s="156"/>
      <c r="M7" s="637" t="s">
        <v>110</v>
      </c>
      <c r="N7" s="638"/>
      <c r="O7" s="638"/>
      <c r="P7" s="638"/>
      <c r="Q7" s="638"/>
      <c r="R7" s="638"/>
      <c r="S7" s="638"/>
      <c r="T7" s="638"/>
      <c r="U7" s="638"/>
      <c r="V7" s="638"/>
      <c r="W7" s="639"/>
      <c r="X7" s="639"/>
      <c r="Y7" s="638"/>
      <c r="Z7" s="638"/>
      <c r="AA7" s="638"/>
      <c r="AB7" s="640"/>
      <c r="AC7" s="159"/>
      <c r="AD7" s="159"/>
      <c r="AE7" s="159"/>
      <c r="AF7" s="93"/>
      <c r="AG7" s="93"/>
      <c r="AH7" s="93"/>
      <c r="AI7" s="93"/>
      <c r="AJ7" s="93"/>
      <c r="AK7" s="93"/>
      <c r="AL7" s="93"/>
      <c r="AM7" s="93"/>
      <c r="AN7" s="93"/>
      <c r="AO7" s="53"/>
      <c r="AP7" s="53"/>
      <c r="AQ7" s="53"/>
      <c r="AR7" s="53"/>
      <c r="AS7"/>
      <c r="AT7"/>
      <c r="AU7"/>
      <c r="AV7"/>
      <c r="AW7" s="413"/>
    </row>
    <row r="8" spans="2:49" ht="28.15" customHeight="1" thickTop="1" thickBot="1" x14ac:dyDescent="0.2">
      <c r="B8" s="43" t="s">
        <v>103</v>
      </c>
      <c r="C8" s="548" t="s">
        <v>111</v>
      </c>
      <c r="D8" s="548"/>
      <c r="E8" s="548"/>
      <c r="F8" s="548"/>
      <c r="G8" s="548"/>
      <c r="H8" s="548"/>
      <c r="I8" s="548"/>
      <c r="J8" s="548"/>
      <c r="K8" s="548"/>
      <c r="L8" s="148"/>
      <c r="M8" s="641"/>
      <c r="N8" s="642"/>
      <c r="O8" s="642"/>
      <c r="P8" s="642"/>
      <c r="Q8" s="642"/>
      <c r="R8" s="642"/>
      <c r="S8" s="642"/>
      <c r="T8" s="642"/>
      <c r="U8" s="642"/>
      <c r="V8" s="642"/>
      <c r="W8" s="642"/>
      <c r="X8" s="642"/>
      <c r="Y8" s="642"/>
      <c r="Z8" s="642"/>
      <c r="AA8" s="642"/>
      <c r="AB8" s="643"/>
      <c r="AC8" s="93"/>
      <c r="AD8" s="93"/>
      <c r="AE8" s="93"/>
      <c r="AF8" s="53"/>
      <c r="AG8" s="49"/>
      <c r="AH8" s="45" t="s">
        <v>29</v>
      </c>
      <c r="AI8" s="531" t="s">
        <v>337</v>
      </c>
      <c r="AJ8" s="531"/>
      <c r="AK8" s="531"/>
      <c r="AL8" s="531"/>
      <c r="AM8" s="531"/>
      <c r="AN8" s="532"/>
      <c r="AO8" s="53"/>
      <c r="AP8" s="53"/>
      <c r="AQ8" s="53"/>
      <c r="AR8" s="53"/>
      <c r="AS8"/>
      <c r="AT8"/>
      <c r="AU8"/>
      <c r="AV8"/>
      <c r="AW8" s="413"/>
    </row>
    <row r="9" spans="2:49" ht="24.75" customHeight="1" thickTop="1" thickBot="1" x14ac:dyDescent="0.2">
      <c r="B9" s="188" t="s">
        <v>257</v>
      </c>
      <c r="F9" s="545" t="s">
        <v>196</v>
      </c>
      <c r="G9" s="546"/>
      <c r="H9" s="546"/>
      <c r="I9" s="547"/>
      <c r="J9" s="148"/>
      <c r="K9" s="148"/>
      <c r="L9" s="148"/>
      <c r="M9" s="148"/>
      <c r="N9" s="148"/>
      <c r="O9" s="148"/>
      <c r="P9" s="148"/>
      <c r="Q9" s="148"/>
      <c r="R9" s="148"/>
      <c r="S9" s="148"/>
      <c r="T9" s="148"/>
      <c r="U9" s="148"/>
      <c r="V9" s="148"/>
      <c r="W9" s="130"/>
      <c r="X9" s="130"/>
      <c r="Y9" s="130"/>
      <c r="Z9" s="93"/>
      <c r="AA9" s="93"/>
      <c r="AB9" s="93"/>
      <c r="AC9" s="93"/>
      <c r="AD9" s="93"/>
      <c r="AE9" s="564" t="s">
        <v>20</v>
      </c>
      <c r="AF9" s="56"/>
      <c r="AH9" s="535"/>
      <c r="AI9" s="536"/>
      <c r="AJ9" s="536"/>
      <c r="AK9" s="536"/>
      <c r="AL9" s="536"/>
      <c r="AM9" s="536"/>
      <c r="AN9" s="52" t="s">
        <v>13</v>
      </c>
      <c r="AO9" s="53"/>
      <c r="AP9" s="53"/>
      <c r="AQ9" s="53"/>
      <c r="AR9" s="53"/>
      <c r="AS9"/>
      <c r="AT9"/>
      <c r="AU9"/>
      <c r="AV9"/>
      <c r="AW9" s="413"/>
    </row>
    <row r="10" spans="2:49" ht="24.75" customHeight="1" thickTop="1" thickBot="1" x14ac:dyDescent="0.2">
      <c r="F10" s="94"/>
      <c r="G10" s="129"/>
      <c r="H10" s="129"/>
      <c r="I10" s="129"/>
      <c r="J10" s="129"/>
      <c r="K10" s="129"/>
      <c r="L10" s="129"/>
      <c r="M10" s="129"/>
      <c r="N10" s="129"/>
      <c r="O10" s="129"/>
      <c r="P10" s="129"/>
      <c r="Q10" s="129"/>
      <c r="R10" s="129"/>
      <c r="S10" s="129"/>
      <c r="T10" s="129"/>
      <c r="U10" s="129"/>
      <c r="V10" s="129"/>
      <c r="W10" s="130"/>
      <c r="X10" s="130"/>
      <c r="Y10" s="130"/>
      <c r="Z10" s="93"/>
      <c r="AA10" s="93"/>
      <c r="AB10" s="93"/>
      <c r="AD10" s="53"/>
      <c r="AE10" s="565"/>
      <c r="AF10" s="56"/>
      <c r="AN10" s="53"/>
      <c r="AO10" s="53"/>
      <c r="AP10" s="53"/>
      <c r="AQ10" s="53"/>
      <c r="AR10" s="53"/>
      <c r="AS10"/>
      <c r="AT10"/>
      <c r="AU10"/>
      <c r="AV10"/>
      <c r="AW10" s="413"/>
    </row>
    <row r="11" spans="2:49" ht="27" customHeight="1" thickTop="1" thickBot="1" x14ac:dyDescent="0.2">
      <c r="C11" s="164" t="s">
        <v>197</v>
      </c>
      <c r="F11" s="45" t="s">
        <v>17</v>
      </c>
      <c r="G11" s="531" t="s">
        <v>331</v>
      </c>
      <c r="H11" s="531"/>
      <c r="I11" s="532"/>
      <c r="J11" s="46"/>
      <c r="K11" s="47"/>
      <c r="L11" s="48"/>
      <c r="M11" s="554" t="s">
        <v>18</v>
      </c>
      <c r="N11" s="48"/>
      <c r="O11" s="49"/>
      <c r="P11" s="45" t="s">
        <v>19</v>
      </c>
      <c r="Q11" s="551" t="s">
        <v>274</v>
      </c>
      <c r="R11" s="551"/>
      <c r="S11" s="551"/>
      <c r="T11" s="552"/>
      <c r="U11" s="190"/>
      <c r="V11" s="64"/>
      <c r="W11" s="53"/>
      <c r="X11" s="53"/>
      <c r="Y11"/>
      <c r="Z11"/>
      <c r="AA11"/>
      <c r="AB11"/>
      <c r="AC11" s="53"/>
      <c r="AD11" s="61"/>
      <c r="AE11" s="565"/>
      <c r="AF11" s="145"/>
      <c r="AG11" s="49"/>
      <c r="AH11" s="45" t="s">
        <v>36</v>
      </c>
      <c r="AI11" s="531" t="s">
        <v>280</v>
      </c>
      <c r="AJ11" s="531"/>
      <c r="AK11" s="531"/>
      <c r="AL11" s="531"/>
      <c r="AM11" s="531"/>
      <c r="AN11" s="532"/>
      <c r="AO11" s="53"/>
      <c r="AP11" s="53"/>
      <c r="AQ11" s="53"/>
      <c r="AR11" s="53"/>
      <c r="AS11"/>
      <c r="AT11"/>
      <c r="AU11"/>
      <c r="AV11"/>
      <c r="AW11" s="413"/>
    </row>
    <row r="12" spans="2:49" ht="24.75" customHeight="1" thickTop="1" thickBot="1" x14ac:dyDescent="0.2">
      <c r="F12" s="549">
        <f>+ROUND(P12,1)+ROUND(P15,1)+ROUND(P18,1)+ROUND(P24,1)+P27-ROUND(F15,1)</f>
        <v>0</v>
      </c>
      <c r="G12" s="550"/>
      <c r="H12" s="550"/>
      <c r="I12" s="52" t="s">
        <v>13</v>
      </c>
      <c r="J12" s="53"/>
      <c r="K12" s="54"/>
      <c r="L12" s="53"/>
      <c r="M12" s="555"/>
      <c r="N12" s="55"/>
      <c r="P12" s="535"/>
      <c r="Q12" s="553"/>
      <c r="R12" s="553"/>
      <c r="S12" s="553"/>
      <c r="T12" s="52" t="s">
        <v>13</v>
      </c>
      <c r="U12" s="53"/>
      <c r="V12" s="53"/>
      <c r="W12" s="53"/>
      <c r="X12" s="53"/>
      <c r="Y12"/>
      <c r="Z12"/>
      <c r="AA12"/>
      <c r="AB12"/>
      <c r="AC12" s="56"/>
      <c r="AE12" s="565"/>
      <c r="AG12" s="137"/>
      <c r="AH12" s="535"/>
      <c r="AI12" s="536"/>
      <c r="AJ12" s="536"/>
      <c r="AK12" s="536"/>
      <c r="AL12" s="536"/>
      <c r="AM12" s="536"/>
      <c r="AN12" s="52" t="s">
        <v>13</v>
      </c>
      <c r="AO12" s="53"/>
      <c r="AP12" s="53"/>
      <c r="AQ12" s="53"/>
      <c r="AR12" s="53"/>
      <c r="AS12"/>
      <c r="AT12"/>
      <c r="AU12"/>
      <c r="AV12"/>
      <c r="AW12" s="413"/>
    </row>
    <row r="13" spans="2:49" ht="24.75" customHeight="1" thickTop="1" thickBot="1" x14ac:dyDescent="0.2">
      <c r="J13" s="53"/>
      <c r="K13" s="57"/>
      <c r="L13" s="53"/>
      <c r="M13" s="555"/>
      <c r="N13" s="56"/>
      <c r="U13" s="53"/>
      <c r="V13" s="53"/>
      <c r="W13" s="53"/>
      <c r="X13" s="53"/>
      <c r="Y13"/>
      <c r="Z13"/>
      <c r="AA13"/>
      <c r="AB13"/>
      <c r="AC13" s="56"/>
      <c r="AE13" s="565"/>
      <c r="AG13" s="143"/>
      <c r="AH13" s="140"/>
      <c r="AI13" s="141"/>
      <c r="AJ13" s="141"/>
      <c r="AK13" s="141"/>
      <c r="AL13" s="141"/>
      <c r="AM13" s="142"/>
      <c r="AN13" s="142"/>
      <c r="AQ13" s="41"/>
      <c r="AR13" s="41"/>
      <c r="AS13" s="139"/>
      <c r="AT13" s="139"/>
      <c r="AU13" s="278"/>
      <c r="AV13" s="53"/>
      <c r="AW13" s="413"/>
    </row>
    <row r="14" spans="2:49" ht="27" customHeight="1" thickTop="1" thickBot="1" x14ac:dyDescent="0.2">
      <c r="F14" s="51" t="s">
        <v>427</v>
      </c>
      <c r="G14" s="557" t="s">
        <v>222</v>
      </c>
      <c r="H14" s="557"/>
      <c r="I14" s="558"/>
      <c r="J14" s="59"/>
      <c r="K14" s="60"/>
      <c r="L14" s="53"/>
      <c r="M14" s="555"/>
      <c r="N14" s="56"/>
      <c r="O14" s="48"/>
      <c r="P14" s="45" t="s">
        <v>24</v>
      </c>
      <c r="Q14" s="567" t="s">
        <v>275</v>
      </c>
      <c r="R14" s="567"/>
      <c r="S14" s="567"/>
      <c r="T14" s="568"/>
      <c r="U14" s="190"/>
      <c r="V14" s="64"/>
      <c r="W14" s="53"/>
      <c r="X14" s="53"/>
      <c r="Y14"/>
      <c r="Z14"/>
      <c r="AA14"/>
      <c r="AB14"/>
      <c r="AC14" s="56"/>
      <c r="AE14" s="566"/>
      <c r="AG14" s="144"/>
      <c r="AH14" s="51" t="s">
        <v>176</v>
      </c>
      <c r="AI14" s="606" t="s">
        <v>292</v>
      </c>
      <c r="AJ14" s="606"/>
      <c r="AK14" s="606"/>
      <c r="AL14" s="606"/>
      <c r="AM14" s="606"/>
      <c r="AN14" s="607"/>
      <c r="AO14"/>
      <c r="AS14" s="139"/>
      <c r="AT14" s="139"/>
      <c r="AU14" s="278"/>
      <c r="AV14" s="53"/>
      <c r="AW14" s="413"/>
    </row>
    <row r="15" spans="2:49" ht="24.75" customHeight="1" thickBot="1" x14ac:dyDescent="0.2">
      <c r="F15" s="602"/>
      <c r="G15" s="603"/>
      <c r="H15" s="603"/>
      <c r="I15" s="44" t="s">
        <v>13</v>
      </c>
      <c r="J15" s="53"/>
      <c r="K15" s="56"/>
      <c r="L15" s="53"/>
      <c r="M15" s="555"/>
      <c r="N15" s="56"/>
      <c r="P15" s="535"/>
      <c r="Q15" s="553"/>
      <c r="R15" s="553"/>
      <c r="S15" s="553"/>
      <c r="T15" s="52" t="s">
        <v>13</v>
      </c>
      <c r="U15" s="53"/>
      <c r="V15" s="53"/>
      <c r="W15" s="53"/>
      <c r="X15" s="53"/>
      <c r="Y15"/>
      <c r="Z15"/>
      <c r="AA15"/>
      <c r="AB15"/>
      <c r="AC15" s="56"/>
      <c r="AH15" s="543"/>
      <c r="AI15" s="544"/>
      <c r="AJ15" s="544"/>
      <c r="AK15" s="544"/>
      <c r="AL15" s="544"/>
      <c r="AM15" s="544"/>
      <c r="AN15" s="44" t="s">
        <v>13</v>
      </c>
      <c r="AO15"/>
      <c r="AS15" s="62" t="s">
        <v>30</v>
      </c>
      <c r="AT15" s="63"/>
      <c r="AW15" s="413"/>
    </row>
    <row r="16" spans="2:49" ht="24.75" customHeight="1" thickTop="1" thickBot="1" x14ac:dyDescent="0.2">
      <c r="K16" s="56"/>
      <c r="L16" s="53"/>
      <c r="M16" s="555"/>
      <c r="N16" s="56"/>
      <c r="P16" s="530" t="str">
        <f>+IF(Y18=0,"",IF(Y18-P18=Y18,"エラー！：⑥残さ物量があるのに、④自ら中間処理した量がゼロになっています",""))</f>
        <v/>
      </c>
      <c r="Q16" s="530"/>
      <c r="R16" s="530"/>
      <c r="S16" s="530"/>
      <c r="T16" s="530"/>
      <c r="U16" s="530"/>
      <c r="V16" s="530"/>
      <c r="W16" s="530"/>
      <c r="X16" s="530"/>
      <c r="Y16" s="530"/>
      <c r="Z16" s="530"/>
      <c r="AA16" s="530"/>
      <c r="AB16" s="530"/>
      <c r="AC16" s="56"/>
      <c r="AD16" s="53"/>
      <c r="AE16" s="186"/>
      <c r="AP16" s="50"/>
      <c r="AQ16" s="53"/>
      <c r="AS16" s="528" t="s">
        <v>175</v>
      </c>
      <c r="AT16" s="529"/>
      <c r="AU16" s="95"/>
      <c r="AV16" s="44" t="s">
        <v>13</v>
      </c>
      <c r="AW16" s="413"/>
    </row>
    <row r="17" spans="2:49" ht="27" customHeight="1" thickTop="1" thickBot="1" x14ac:dyDescent="0.2">
      <c r="K17" s="56"/>
      <c r="L17" s="53"/>
      <c r="M17" s="555"/>
      <c r="N17" s="56"/>
      <c r="O17" s="48"/>
      <c r="P17" s="45" t="s">
        <v>27</v>
      </c>
      <c r="Q17" s="531" t="s">
        <v>276</v>
      </c>
      <c r="R17" s="531"/>
      <c r="S17" s="531"/>
      <c r="T17" s="532"/>
      <c r="U17" s="541"/>
      <c r="V17" s="542"/>
      <c r="W17" s="542"/>
      <c r="X17" s="542"/>
      <c r="Y17" s="136" t="s">
        <v>21</v>
      </c>
      <c r="Z17" s="531" t="s">
        <v>279</v>
      </c>
      <c r="AA17" s="531"/>
      <c r="AB17" s="532"/>
      <c r="AC17" s="149"/>
      <c r="AD17" s="144"/>
      <c r="AE17" s="554" t="s">
        <v>28</v>
      </c>
      <c r="AF17" s="48"/>
      <c r="AG17" s="48"/>
      <c r="AH17" s="247" t="s">
        <v>178</v>
      </c>
      <c r="AI17" s="557" t="s">
        <v>281</v>
      </c>
      <c r="AJ17" s="557"/>
      <c r="AK17" s="557"/>
      <c r="AL17" s="558"/>
      <c r="AM17" s="48"/>
      <c r="AN17" s="255"/>
      <c r="AO17" s="610" t="s">
        <v>253</v>
      </c>
      <c r="AP17" s="558"/>
      <c r="AQ17" s="257"/>
      <c r="AS17" s="528" t="s">
        <v>259</v>
      </c>
      <c r="AT17" s="529"/>
      <c r="AU17" s="95"/>
      <c r="AV17" s="44" t="s">
        <v>34</v>
      </c>
      <c r="AW17" s="413"/>
    </row>
    <row r="18" spans="2:49" ht="24.75" customHeight="1" thickBot="1" x14ac:dyDescent="0.2">
      <c r="K18" s="56"/>
      <c r="L18" s="53"/>
      <c r="M18" s="555"/>
      <c r="N18" s="56"/>
      <c r="P18" s="535"/>
      <c r="Q18" s="553"/>
      <c r="R18" s="553"/>
      <c r="S18" s="553"/>
      <c r="T18" s="52" t="s">
        <v>13</v>
      </c>
      <c r="U18"/>
      <c r="V18" s="248"/>
      <c r="W18"/>
      <c r="X18" s="194"/>
      <c r="Y18" s="549">
        <f>+ROUND(AH9,1)+ROUND(AH12,1)+ROUND(AH15,1)+AH18</f>
        <v>0</v>
      </c>
      <c r="Z18" s="550"/>
      <c r="AA18" s="550"/>
      <c r="AB18" s="52" t="s">
        <v>4</v>
      </c>
      <c r="AC18" s="193"/>
      <c r="AD18" s="193"/>
      <c r="AE18" s="555"/>
      <c r="AH18" s="585">
        <f>+ROUND(AO18,1)+ROUND(AO21,1)</f>
        <v>0</v>
      </c>
      <c r="AI18" s="582"/>
      <c r="AJ18" s="582"/>
      <c r="AK18" s="582"/>
      <c r="AL18" s="44" t="s">
        <v>13</v>
      </c>
      <c r="AM18" s="55"/>
      <c r="AO18" s="273">
        <f>+ROUND(AU16,1)+ROUND(AU17,1)+ROUND(AU18,1)</f>
        <v>0</v>
      </c>
      <c r="AP18" s="44" t="s">
        <v>34</v>
      </c>
      <c r="AS18" s="528" t="s">
        <v>177</v>
      </c>
      <c r="AT18" s="529"/>
      <c r="AU18" s="95"/>
      <c r="AV18" s="44" t="s">
        <v>26</v>
      </c>
      <c r="AW18" s="413"/>
    </row>
    <row r="19" spans="2:49" ht="24.75" customHeight="1" thickTop="1" thickBot="1" x14ac:dyDescent="0.2">
      <c r="K19" s="56"/>
      <c r="L19" s="53"/>
      <c r="M19" s="555"/>
      <c r="N19" s="56"/>
      <c r="P19" s="131"/>
      <c r="Q19" s="266"/>
      <c r="R19" s="197"/>
      <c r="S19" s="131"/>
      <c r="T19" s="131"/>
      <c r="U19" s="133"/>
      <c r="V19" s="249"/>
      <c r="W19" s="133"/>
      <c r="X19" s="133"/>
      <c r="Y19" s="132"/>
      <c r="Z19" s="132"/>
      <c r="AA19" s="132"/>
      <c r="AB19" s="132"/>
      <c r="AC19" s="53"/>
      <c r="AD19" s="53"/>
      <c r="AE19" s="555"/>
      <c r="AH19" s="53"/>
      <c r="AI19" s="56"/>
      <c r="AJ19" s="53"/>
      <c r="AK19" s="53"/>
      <c r="AL19" s="53"/>
      <c r="AM19" s="56"/>
      <c r="AS19"/>
      <c r="AT19"/>
      <c r="AU19"/>
      <c r="AV19"/>
      <c r="AW19" s="636" t="s">
        <v>450</v>
      </c>
    </row>
    <row r="20" spans="2:49" ht="27" customHeight="1" thickTop="1" thickBot="1" x14ac:dyDescent="0.2">
      <c r="K20" s="56"/>
      <c r="L20" s="53"/>
      <c r="M20" s="555"/>
      <c r="N20" s="56"/>
      <c r="P20" s="45" t="s">
        <v>48</v>
      </c>
      <c r="Q20" s="531" t="s">
        <v>277</v>
      </c>
      <c r="R20" s="531"/>
      <c r="S20" s="531"/>
      <c r="T20" s="532"/>
      <c r="U20" s="131"/>
      <c r="V20" s="250"/>
      <c r="W20" s="253"/>
      <c r="X20" s="254"/>
      <c r="Y20" s="136" t="s">
        <v>25</v>
      </c>
      <c r="Z20" s="531" t="s">
        <v>278</v>
      </c>
      <c r="AA20" s="531"/>
      <c r="AB20" s="532"/>
      <c r="AC20" s="53"/>
      <c r="AD20" s="53"/>
      <c r="AE20" s="555"/>
      <c r="AG20" s="53"/>
      <c r="AH20" s="53"/>
      <c r="AI20" s="56"/>
      <c r="AJ20" s="53"/>
      <c r="AK20" s="53"/>
      <c r="AL20" s="147"/>
      <c r="AM20" s="56"/>
      <c r="AN20" s="256"/>
      <c r="AO20" s="610" t="s">
        <v>255</v>
      </c>
      <c r="AP20" s="558"/>
      <c r="AQ20" s="191"/>
      <c r="AR20" s="53"/>
      <c r="AS20" s="58"/>
      <c r="AT20" s="58"/>
      <c r="AW20" s="636"/>
    </row>
    <row r="21" spans="2:49" ht="25.15" customHeight="1" thickBot="1" x14ac:dyDescent="0.2">
      <c r="B21" s="604" t="s">
        <v>444</v>
      </c>
      <c r="C21" s="604"/>
      <c r="D21" s="604"/>
      <c r="E21" s="604"/>
      <c r="F21" s="604"/>
      <c r="G21" s="604"/>
      <c r="H21" s="604"/>
      <c r="I21" s="604"/>
      <c r="J21" s="604"/>
      <c r="K21" s="56"/>
      <c r="L21" s="53"/>
      <c r="M21" s="555"/>
      <c r="N21" s="56"/>
      <c r="P21" s="535"/>
      <c r="Q21" s="562"/>
      <c r="R21" s="562"/>
      <c r="S21" s="562"/>
      <c r="T21" s="52" t="s">
        <v>13</v>
      </c>
      <c r="U21" s="131"/>
      <c r="V21" s="131"/>
      <c r="W21" s="131"/>
      <c r="X21" s="131"/>
      <c r="Y21" s="549">
        <f>+P18-Y18</f>
        <v>0</v>
      </c>
      <c r="Z21" s="550"/>
      <c r="AA21" s="550"/>
      <c r="AB21" s="52" t="s">
        <v>4</v>
      </c>
      <c r="AC21" s="133"/>
      <c r="AD21" s="53"/>
      <c r="AE21" s="556"/>
      <c r="AG21" s="53"/>
      <c r="AH21" s="53"/>
      <c r="AI21" s="56"/>
      <c r="AJ21" s="53"/>
      <c r="AK21" s="53"/>
      <c r="AL21" s="53"/>
      <c r="AM21" s="53"/>
      <c r="AN21" s="147"/>
      <c r="AO21" s="95"/>
      <c r="AP21" s="44" t="s">
        <v>38</v>
      </c>
      <c r="AQ21" s="191"/>
      <c r="AR21" s="53"/>
      <c r="AS21"/>
      <c r="AT21"/>
      <c r="AU21"/>
      <c r="AV21"/>
      <c r="AW21" s="413"/>
    </row>
    <row r="22" spans="2:49" ht="25.5" customHeight="1" thickTop="1" thickBot="1" x14ac:dyDescent="0.2">
      <c r="B22" s="605"/>
      <c r="C22" s="605"/>
      <c r="D22" s="605"/>
      <c r="E22" s="605"/>
      <c r="F22" s="605"/>
      <c r="G22" s="605"/>
      <c r="H22" s="605"/>
      <c r="I22" s="605"/>
      <c r="J22" s="605"/>
      <c r="K22" s="56"/>
      <c r="L22" s="53"/>
      <c r="M22" s="555"/>
      <c r="N22" s="56"/>
      <c r="P22" s="559" t="str">
        <f>+IF(P21=0,"",IF(P18&lt;P21,"エラー !：④の内数である⑤の量が④を超えています",""))</f>
        <v/>
      </c>
      <c r="Q22" s="559"/>
      <c r="R22" s="559"/>
      <c r="S22" s="559"/>
      <c r="T22" s="559"/>
      <c r="U22" s="559"/>
      <c r="V22" s="559"/>
      <c r="W22" s="132"/>
      <c r="X22" s="132"/>
      <c r="Y22" s="132"/>
      <c r="Z22" s="132"/>
      <c r="AA22" s="132"/>
      <c r="AB22" s="132"/>
      <c r="AC22" s="53"/>
      <c r="AD22" s="53"/>
      <c r="AE22" s="186"/>
      <c r="AG22" s="53"/>
      <c r="AH22" s="53"/>
      <c r="AI22" s="56"/>
      <c r="AJ22" s="53"/>
      <c r="AK22" s="53"/>
      <c r="AL22" s="53"/>
      <c r="AM22" s="53"/>
      <c r="AN22" s="53"/>
      <c r="AW22" s="413"/>
    </row>
    <row r="23" spans="2:49" ht="27" customHeight="1" thickTop="1" thickBot="1" x14ac:dyDescent="0.2">
      <c r="B23" s="601" t="s">
        <v>199</v>
      </c>
      <c r="C23" s="540"/>
      <c r="D23" s="539" t="s">
        <v>445</v>
      </c>
      <c r="E23" s="539"/>
      <c r="F23" s="539"/>
      <c r="G23" s="540"/>
      <c r="H23" s="601" t="s">
        <v>446</v>
      </c>
      <c r="I23" s="539"/>
      <c r="J23" s="540"/>
      <c r="K23" s="56"/>
      <c r="L23" s="53"/>
      <c r="M23" s="555"/>
      <c r="N23" s="56"/>
      <c r="O23" s="48"/>
      <c r="P23" s="51" t="s">
        <v>88</v>
      </c>
      <c r="Q23" s="557" t="s">
        <v>32</v>
      </c>
      <c r="R23" s="557"/>
      <c r="S23" s="557"/>
      <c r="T23" s="558"/>
      <c r="U23" s="560"/>
      <c r="V23" s="561"/>
      <c r="W23" s="561"/>
      <c r="X23" s="561"/>
      <c r="AC23" s="53"/>
      <c r="AD23" s="53"/>
      <c r="AE23"/>
      <c r="AF23"/>
      <c r="AG23"/>
      <c r="AH23"/>
      <c r="AI23" s="258"/>
      <c r="AJ23"/>
      <c r="AK23" s="53"/>
      <c r="AL23" s="53"/>
      <c r="AM23" s="53"/>
      <c r="AN23" s="151"/>
      <c r="AP23" s="53"/>
      <c r="AR23" s="49"/>
      <c r="AS23" s="136" t="s">
        <v>190</v>
      </c>
      <c r="AT23" s="531" t="s">
        <v>191</v>
      </c>
      <c r="AU23" s="531"/>
      <c r="AV23" s="532"/>
      <c r="AW23" s="413"/>
    </row>
    <row r="24" spans="2:49" ht="27" customHeight="1" thickBot="1" x14ac:dyDescent="0.2">
      <c r="B24" s="614" t="s">
        <v>200</v>
      </c>
      <c r="C24" s="615"/>
      <c r="D24" s="603">
        <v>0</v>
      </c>
      <c r="E24" s="603"/>
      <c r="F24" s="603"/>
      <c r="G24" s="195" t="s">
        <v>198</v>
      </c>
      <c r="H24" s="581">
        <f>+F12</f>
        <v>0</v>
      </c>
      <c r="I24" s="582"/>
      <c r="J24" s="195" t="s">
        <v>198</v>
      </c>
      <c r="K24" s="56"/>
      <c r="L24" s="53"/>
      <c r="M24" s="556"/>
      <c r="P24" s="543"/>
      <c r="Q24" s="563"/>
      <c r="R24" s="563"/>
      <c r="S24" s="563"/>
      <c r="T24" s="44" t="s">
        <v>13</v>
      </c>
      <c r="U24"/>
      <c r="V24"/>
      <c r="W24"/>
      <c r="X24"/>
      <c r="AC24" s="53"/>
      <c r="AD24" s="53"/>
      <c r="AE24"/>
      <c r="AF24"/>
      <c r="AG24"/>
      <c r="AH24"/>
      <c r="AI24" s="258"/>
      <c r="AJ24"/>
      <c r="AK24" s="53"/>
      <c r="AL24" s="141"/>
      <c r="AM24" s="53"/>
      <c r="AN24" s="53"/>
      <c r="AQ24" s="56"/>
      <c r="AR24" s="146"/>
      <c r="AS24" s="549">
        <f>+ROUND(AU16,1)+ROUND(AA28,1)</f>
        <v>0</v>
      </c>
      <c r="AT24" s="550"/>
      <c r="AU24" s="550"/>
      <c r="AV24" s="52" t="s">
        <v>13</v>
      </c>
      <c r="AW24" s="413"/>
    </row>
    <row r="25" spans="2:49" ht="27" customHeight="1" thickBot="1" x14ac:dyDescent="0.2">
      <c r="B25" s="614" t="s">
        <v>201</v>
      </c>
      <c r="C25" s="615"/>
      <c r="D25" s="603">
        <v>0</v>
      </c>
      <c r="E25" s="603"/>
      <c r="F25" s="603"/>
      <c r="G25" s="195" t="s">
        <v>198</v>
      </c>
      <c r="H25" s="581">
        <f>+P12+AH9</f>
        <v>0</v>
      </c>
      <c r="I25" s="582"/>
      <c r="J25" s="195" t="s">
        <v>198</v>
      </c>
      <c r="K25" s="56"/>
      <c r="L25" s="53"/>
      <c r="P25" s="53"/>
      <c r="Q25" s="53"/>
      <c r="R25" s="53"/>
      <c r="S25" s="53"/>
      <c r="T25" s="53"/>
      <c r="U25" s="53"/>
      <c r="V25" s="53"/>
      <c r="AE25" s="150"/>
      <c r="AH25" s="53"/>
      <c r="AI25" s="56"/>
      <c r="AJ25" s="53"/>
      <c r="AK25" s="53"/>
      <c r="AL25" s="187"/>
      <c r="AM25" s="187"/>
      <c r="AN25" s="187"/>
      <c r="AQ25" s="268"/>
      <c r="AR25" s="128"/>
      <c r="AW25" s="413"/>
    </row>
    <row r="26" spans="2:49" ht="27" customHeight="1" thickTop="1" thickBot="1" x14ac:dyDescent="0.2">
      <c r="B26" s="614" t="s">
        <v>202</v>
      </c>
      <c r="C26" s="615"/>
      <c r="D26" s="603">
        <v>0</v>
      </c>
      <c r="E26" s="603"/>
      <c r="F26" s="603"/>
      <c r="G26" s="195" t="s">
        <v>198</v>
      </c>
      <c r="H26" s="581">
        <f>+P21</f>
        <v>0</v>
      </c>
      <c r="I26" s="582"/>
      <c r="J26" s="195" t="s">
        <v>198</v>
      </c>
      <c r="K26" s="56"/>
      <c r="L26" s="144"/>
      <c r="M26" s="554" t="s">
        <v>35</v>
      </c>
      <c r="N26" s="48"/>
      <c r="O26" s="48"/>
      <c r="P26" s="247" t="s">
        <v>180</v>
      </c>
      <c r="Q26" s="557" t="s">
        <v>181</v>
      </c>
      <c r="R26" s="557"/>
      <c r="S26" s="557"/>
      <c r="T26" s="558"/>
      <c r="U26" s="48"/>
      <c r="V26" s="48"/>
      <c r="W26" s="48"/>
      <c r="X26" s="48"/>
      <c r="Y26" s="48"/>
      <c r="Z26" s="48"/>
      <c r="AA26" s="48"/>
      <c r="AB26" s="48"/>
      <c r="AC26" s="48"/>
      <c r="AD26" s="48"/>
      <c r="AE26" s="48"/>
      <c r="AF26" s="48"/>
      <c r="AG26" s="48"/>
      <c r="AH26" s="48"/>
      <c r="AI26" s="61"/>
      <c r="AJ26" s="48"/>
      <c r="AK26" s="49"/>
      <c r="AL26" s="136" t="s">
        <v>187</v>
      </c>
      <c r="AM26" s="531" t="s">
        <v>282</v>
      </c>
      <c r="AN26" s="531"/>
      <c r="AO26" s="531"/>
      <c r="AP26" s="532"/>
      <c r="AQ26" s="270"/>
      <c r="AR26" s="271"/>
      <c r="AS26" s="136" t="s">
        <v>192</v>
      </c>
      <c r="AT26" s="531" t="s">
        <v>430</v>
      </c>
      <c r="AU26" s="531"/>
      <c r="AV26" s="532"/>
      <c r="AW26" s="413"/>
    </row>
    <row r="27" spans="2:49" ht="27" customHeight="1" thickBot="1" x14ac:dyDescent="0.2">
      <c r="B27" s="614" t="s">
        <v>223</v>
      </c>
      <c r="C27" s="615"/>
      <c r="D27" s="603">
        <v>0</v>
      </c>
      <c r="E27" s="603"/>
      <c r="F27" s="603"/>
      <c r="G27" s="195" t="s">
        <v>198</v>
      </c>
      <c r="H27" s="581">
        <f>+Y21</f>
        <v>0</v>
      </c>
      <c r="I27" s="582"/>
      <c r="J27" s="195" t="s">
        <v>198</v>
      </c>
      <c r="M27" s="555"/>
      <c r="P27" s="585">
        <f>+R30+ROUND(R33,1)</f>
        <v>0</v>
      </c>
      <c r="Q27" s="586"/>
      <c r="R27" s="586"/>
      <c r="S27" s="586"/>
      <c r="T27" s="44" t="s">
        <v>38</v>
      </c>
      <c r="U27" s="64"/>
      <c r="V27" s="64"/>
      <c r="Y27" s="62" t="s">
        <v>39</v>
      </c>
      <c r="Z27" s="65"/>
      <c r="AH27" s="53"/>
      <c r="AI27" s="53"/>
      <c r="AJ27" s="53"/>
      <c r="AK27" s="53"/>
      <c r="AL27" s="549">
        <f>+AH18+P27</f>
        <v>0</v>
      </c>
      <c r="AM27" s="550"/>
      <c r="AN27" s="550"/>
      <c r="AO27" s="550"/>
      <c r="AP27" s="52" t="s">
        <v>13</v>
      </c>
      <c r="AQ27" s="268"/>
      <c r="AR27" s="128"/>
      <c r="AS27" s="535"/>
      <c r="AT27" s="536"/>
      <c r="AU27" s="536"/>
      <c r="AV27" s="52" t="s">
        <v>13</v>
      </c>
      <c r="AW27" s="413"/>
    </row>
    <row r="28" spans="2:49" ht="27" customHeight="1" thickTop="1" thickBot="1" x14ac:dyDescent="0.2">
      <c r="B28" s="631" t="s">
        <v>332</v>
      </c>
      <c r="C28" s="632"/>
      <c r="D28" s="603">
        <v>0</v>
      </c>
      <c r="E28" s="603"/>
      <c r="F28" s="603"/>
      <c r="G28" s="195" t="s">
        <v>198</v>
      </c>
      <c r="H28" s="581">
        <f>+P15+AH12</f>
        <v>0</v>
      </c>
      <c r="I28" s="582"/>
      <c r="J28" s="195" t="s">
        <v>198</v>
      </c>
      <c r="M28" s="555"/>
      <c r="P28" s="56"/>
      <c r="U28" s="53"/>
      <c r="V28" s="53"/>
      <c r="Y28" s="587" t="s">
        <v>175</v>
      </c>
      <c r="Z28" s="588"/>
      <c r="AA28" s="543"/>
      <c r="AB28" s="544"/>
      <c r="AC28" s="544"/>
      <c r="AD28" s="544"/>
      <c r="AE28" s="544"/>
      <c r="AF28" s="44" t="s">
        <v>13</v>
      </c>
      <c r="AH28" s="53"/>
      <c r="AI28" s="53"/>
      <c r="AN28" s="267"/>
      <c r="AQ28" s="268"/>
      <c r="AR28" s="128"/>
      <c r="AS28" s="410" t="str">
        <f>+IF(AS27=0,"",IF(AL27&lt;(AS24+AS27+AS31),"エラー !：⑩の内数である（⑫+⑬＋⑭）の量が⑩を超えています",""))</f>
        <v/>
      </c>
      <c r="AT28" s="408"/>
      <c r="AU28" s="408"/>
      <c r="AV28" s="408"/>
      <c r="AW28" s="413"/>
    </row>
    <row r="29" spans="2:49" ht="27" customHeight="1" thickTop="1" thickBot="1" x14ac:dyDescent="0.2">
      <c r="B29" s="614" t="s">
        <v>224</v>
      </c>
      <c r="C29" s="615"/>
      <c r="D29" s="603">
        <v>0</v>
      </c>
      <c r="E29" s="603"/>
      <c r="F29" s="603"/>
      <c r="G29" s="195" t="s">
        <v>198</v>
      </c>
      <c r="H29" s="581">
        <f>+AL27</f>
        <v>0</v>
      </c>
      <c r="I29" s="582"/>
      <c r="J29" s="195" t="s">
        <v>198</v>
      </c>
      <c r="M29" s="555"/>
      <c r="P29" s="56"/>
      <c r="Q29" s="144"/>
      <c r="R29" s="51" t="s">
        <v>183</v>
      </c>
      <c r="S29" s="557" t="s">
        <v>33</v>
      </c>
      <c r="T29" s="571"/>
      <c r="U29" s="571"/>
      <c r="V29" s="572"/>
      <c r="W29" s="48"/>
      <c r="X29" s="66"/>
      <c r="Y29" s="587" t="s">
        <v>258</v>
      </c>
      <c r="Z29" s="588"/>
      <c r="AA29" s="543"/>
      <c r="AB29" s="544"/>
      <c r="AC29" s="544"/>
      <c r="AD29" s="544"/>
      <c r="AE29" s="544"/>
      <c r="AF29" s="44" t="s">
        <v>13</v>
      </c>
      <c r="AH29" s="53"/>
      <c r="AI29" s="53"/>
      <c r="AJ29" s="53"/>
      <c r="AK29" s="53"/>
      <c r="AL29" s="136" t="s">
        <v>188</v>
      </c>
      <c r="AM29" s="531" t="s">
        <v>189</v>
      </c>
      <c r="AN29" s="531"/>
      <c r="AO29" s="531"/>
      <c r="AP29" s="532"/>
      <c r="AQ29" s="269"/>
      <c r="AR29" s="272"/>
      <c r="AS29" s="579" t="s">
        <v>193</v>
      </c>
      <c r="AT29" s="575" t="s">
        <v>431</v>
      </c>
      <c r="AU29" s="575"/>
      <c r="AV29" s="576"/>
      <c r="AW29" s="413"/>
    </row>
    <row r="30" spans="2:49" ht="27" customHeight="1" thickBot="1" x14ac:dyDescent="0.2">
      <c r="B30" s="614" t="s">
        <v>225</v>
      </c>
      <c r="C30" s="615"/>
      <c r="D30" s="603">
        <v>0</v>
      </c>
      <c r="E30" s="603"/>
      <c r="F30" s="603"/>
      <c r="G30" s="195" t="s">
        <v>198</v>
      </c>
      <c r="H30" s="581">
        <f>+AL30</f>
        <v>0</v>
      </c>
      <c r="I30" s="582"/>
      <c r="J30" s="195" t="s">
        <v>198</v>
      </c>
      <c r="M30" s="555"/>
      <c r="P30" s="56"/>
      <c r="R30" s="585">
        <f>+ROUND(AA28,1)+ROUND(AA29,1)+ROUND(AA30,1)</f>
        <v>0</v>
      </c>
      <c r="S30" s="586"/>
      <c r="T30" s="586"/>
      <c r="U30" s="586"/>
      <c r="V30" s="44" t="s">
        <v>16</v>
      </c>
      <c r="Y30" s="587" t="s">
        <v>186</v>
      </c>
      <c r="Z30" s="588"/>
      <c r="AA30" s="543"/>
      <c r="AB30" s="544"/>
      <c r="AC30" s="544"/>
      <c r="AD30" s="544"/>
      <c r="AE30" s="544"/>
      <c r="AF30" s="44" t="s">
        <v>13</v>
      </c>
      <c r="AL30" s="535"/>
      <c r="AM30" s="536"/>
      <c r="AN30" s="536"/>
      <c r="AO30" s="536"/>
      <c r="AP30" s="52" t="s">
        <v>13</v>
      </c>
      <c r="AS30" s="580"/>
      <c r="AT30" s="577"/>
      <c r="AU30" s="577"/>
      <c r="AV30" s="578"/>
      <c r="AW30" s="413"/>
    </row>
    <row r="31" spans="2:49" ht="27" customHeight="1" thickTop="1" thickBot="1" x14ac:dyDescent="0.2">
      <c r="B31" s="614" t="s">
        <v>226</v>
      </c>
      <c r="C31" s="615"/>
      <c r="D31" s="603">
        <v>0</v>
      </c>
      <c r="E31" s="603"/>
      <c r="F31" s="603"/>
      <c r="G31" s="195" t="s">
        <v>198</v>
      </c>
      <c r="H31" s="581">
        <f>+AS24</f>
        <v>0</v>
      </c>
      <c r="I31" s="582"/>
      <c r="J31" s="195" t="s">
        <v>198</v>
      </c>
      <c r="M31" s="555"/>
      <c r="P31" s="56"/>
      <c r="Y31"/>
      <c r="Z31"/>
      <c r="AA31" s="67" t="s">
        <v>90</v>
      </c>
      <c r="AK31" s="128"/>
      <c r="AL31" s="530" t="str">
        <f>+IF(AL30=0,"",IF(AL27&lt;AL30,"エラー !：⑩の内数である⑪の量が⑩を超えています",""))</f>
        <v/>
      </c>
      <c r="AM31" s="530"/>
      <c r="AN31" s="530"/>
      <c r="AO31" s="530"/>
      <c r="AP31" s="530"/>
      <c r="AQ31" s="530"/>
      <c r="AR31" s="41"/>
      <c r="AS31" s="573"/>
      <c r="AT31" s="574"/>
      <c r="AU31" s="574"/>
      <c r="AV31" s="163" t="s">
        <v>13</v>
      </c>
      <c r="AW31" s="413"/>
    </row>
    <row r="32" spans="2:49" ht="27" customHeight="1" thickTop="1" thickBot="1" x14ac:dyDescent="0.2">
      <c r="B32" s="614" t="s">
        <v>428</v>
      </c>
      <c r="C32" s="615"/>
      <c r="D32" s="603">
        <v>0</v>
      </c>
      <c r="E32" s="603"/>
      <c r="F32" s="603"/>
      <c r="G32" s="195" t="s">
        <v>198</v>
      </c>
      <c r="H32" s="581">
        <f>+AS27</f>
        <v>0</v>
      </c>
      <c r="I32" s="582"/>
      <c r="J32" s="195" t="s">
        <v>198</v>
      </c>
      <c r="M32" s="555"/>
      <c r="P32" s="56"/>
      <c r="Q32" s="144"/>
      <c r="R32" s="51" t="s">
        <v>185</v>
      </c>
      <c r="S32" s="557" t="s">
        <v>37</v>
      </c>
      <c r="T32" s="571"/>
      <c r="U32" s="571"/>
      <c r="V32" s="572"/>
      <c r="W32" s="53"/>
      <c r="X32" s="53"/>
      <c r="Y32"/>
      <c r="Z32"/>
      <c r="AA32" s="621" t="s">
        <v>330</v>
      </c>
      <c r="AB32" s="622"/>
      <c r="AC32" s="622"/>
      <c r="AD32" s="622"/>
      <c r="AE32" s="622"/>
      <c r="AF32" s="622" t="s">
        <v>194</v>
      </c>
      <c r="AG32" s="622"/>
      <c r="AH32" s="622"/>
      <c r="AI32" s="622"/>
      <c r="AJ32" s="622"/>
      <c r="AK32" s="622"/>
      <c r="AL32" s="622" t="s">
        <v>195</v>
      </c>
      <c r="AM32" s="622"/>
      <c r="AN32" s="622"/>
      <c r="AO32" s="627"/>
      <c r="AP32" s="189"/>
      <c r="AS32" s="411" t="str">
        <f>+IF(AS31=0,"",IF(AL27&lt;(AS24+AS27+AS31),"エラー !：⑩の内数である（⑫+⑬＋⑭）の量が⑩を超えています",""))</f>
        <v/>
      </c>
      <c r="AT32" s="409"/>
      <c r="AU32" s="409"/>
      <c r="AV32" s="409"/>
      <c r="AW32" s="413"/>
    </row>
    <row r="33" spans="2:62" ht="27" customHeight="1" thickBot="1" x14ac:dyDescent="0.2">
      <c r="B33" s="618" t="s">
        <v>429</v>
      </c>
      <c r="C33" s="619"/>
      <c r="D33" s="569">
        <v>0</v>
      </c>
      <c r="E33" s="570"/>
      <c r="F33" s="570"/>
      <c r="G33" s="196" t="s">
        <v>198</v>
      </c>
      <c r="H33" s="583">
        <f>+AS31</f>
        <v>0</v>
      </c>
      <c r="I33" s="584"/>
      <c r="J33" s="196" t="s">
        <v>198</v>
      </c>
      <c r="M33" s="556"/>
      <c r="R33" s="543"/>
      <c r="S33" s="544"/>
      <c r="T33" s="544"/>
      <c r="U33" s="544"/>
      <c r="V33" s="44" t="s">
        <v>38</v>
      </c>
      <c r="W33" s="53"/>
      <c r="X33" s="53"/>
      <c r="Y33"/>
      <c r="Z33"/>
      <c r="AA33" s="623"/>
      <c r="AB33" s="624"/>
      <c r="AC33" s="624"/>
      <c r="AD33" s="624"/>
      <c r="AE33" s="624"/>
      <c r="AF33" s="624"/>
      <c r="AG33" s="624"/>
      <c r="AH33" s="624"/>
      <c r="AI33" s="624"/>
      <c r="AJ33" s="624"/>
      <c r="AK33" s="624"/>
      <c r="AL33" s="624"/>
      <c r="AM33" s="624"/>
      <c r="AN33" s="624"/>
      <c r="AO33" s="628"/>
      <c r="AP33" s="189"/>
      <c r="AW33" s="413"/>
    </row>
    <row r="34" spans="2:62" ht="24" customHeight="1" x14ac:dyDescent="0.15">
      <c r="C34" s="259" t="str">
        <f>+IF(D30=0,"",IF(D29&lt;D30,"エラー !：上の表は、⑩の内数である⑪の量が⑩を超えています",""))</f>
        <v/>
      </c>
      <c r="AA34" s="625"/>
      <c r="AB34" s="626"/>
      <c r="AC34" s="626"/>
      <c r="AD34" s="626"/>
      <c r="AE34" s="626"/>
      <c r="AF34" s="626"/>
      <c r="AG34" s="626"/>
      <c r="AH34" s="626"/>
      <c r="AI34" s="626"/>
      <c r="AJ34" s="626"/>
      <c r="AK34" s="626"/>
      <c r="AL34" s="626"/>
      <c r="AM34" s="626"/>
      <c r="AN34" s="626"/>
      <c r="AO34" s="629"/>
      <c r="AP34" s="189"/>
      <c r="AW34" s="413"/>
    </row>
    <row r="35" spans="2:62" ht="15" customHeight="1" x14ac:dyDescent="0.15">
      <c r="C35" s="260" t="str">
        <f>+IF(D31=0,"",IF(D29&lt;D31,"エラー !：上の表は、⑩の内数である⑫の量が⑩を超えています",""))</f>
        <v/>
      </c>
      <c r="AF35" s="64"/>
      <c r="AG35" s="64"/>
      <c r="AH35" s="64"/>
      <c r="AI35" s="64"/>
      <c r="AJ35" s="64"/>
      <c r="AK35" s="64"/>
      <c r="AL35" s="53"/>
      <c r="AM35" s="53"/>
      <c r="AN35" s="53"/>
      <c r="AO35" s="53"/>
      <c r="AP35" s="53"/>
      <c r="AQ35" s="53"/>
      <c r="AR35" s="53"/>
    </row>
    <row r="36" spans="2:62" ht="15" customHeight="1" x14ac:dyDescent="0.15">
      <c r="C36" s="260" t="str">
        <f>+IF(D32=0,"",IF(D29&lt;D32,"エラー !：上の表は、⑩の内数である⑬の量が⑩を超えています",""))</f>
        <v/>
      </c>
      <c r="AF36" s="64"/>
      <c r="AG36" s="64"/>
      <c r="AH36" s="64"/>
      <c r="AI36" s="64"/>
      <c r="AJ36" s="64"/>
      <c r="AK36" s="64"/>
      <c r="AL36" s="64"/>
      <c r="AM36" s="152"/>
      <c r="AN36" s="152"/>
      <c r="AO36" s="128"/>
      <c r="AP36" s="53"/>
      <c r="AQ36" s="53"/>
      <c r="AR36" s="53"/>
      <c r="AS36" s="53"/>
      <c r="AT36" s="53"/>
      <c r="AU36" s="53"/>
      <c r="AV36" s="53"/>
      <c r="AW36" s="68"/>
      <c r="AY36" s="53"/>
      <c r="AZ36" s="53"/>
      <c r="BA36" s="53"/>
      <c r="BB36" s="53"/>
      <c r="BC36" s="53"/>
      <c r="BD36" s="53"/>
    </row>
    <row r="37" spans="2:62" ht="15" customHeight="1" x14ac:dyDescent="0.15">
      <c r="C37" s="260" t="str">
        <f>+IF(D33=0,"",IF(D29&lt;D33,"エラー !：上の表は、⑩の内数である⑭の量が⑩を超えています",""))</f>
        <v/>
      </c>
      <c r="J37" s="68"/>
      <c r="K37" s="68"/>
      <c r="R37" s="68"/>
      <c r="S37" s="68"/>
      <c r="T37" s="68"/>
      <c r="AF37" s="53"/>
      <c r="AG37" s="53"/>
      <c r="AH37" s="53"/>
      <c r="AI37" s="53"/>
      <c r="AJ37" s="53"/>
      <c r="AK37" s="53"/>
      <c r="AL37" s="64"/>
      <c r="AM37" s="128"/>
      <c r="AN37" s="128"/>
      <c r="AO37" s="128"/>
      <c r="AP37" s="53"/>
      <c r="AQ37" s="53"/>
      <c r="AR37" s="53"/>
      <c r="AS37" s="53"/>
      <c r="AT37" s="53"/>
      <c r="AU37" s="64"/>
      <c r="AV37" s="64"/>
      <c r="AW37" s="68"/>
      <c r="AY37" s="53"/>
      <c r="AZ37" s="53"/>
      <c r="BA37" s="53"/>
      <c r="BB37" s="53"/>
      <c r="BC37" s="53"/>
      <c r="BD37" s="53"/>
    </row>
    <row r="38" spans="2:62" ht="13.5" x14ac:dyDescent="0.15">
      <c r="H38" s="279"/>
      <c r="J38" s="68"/>
      <c r="K38" s="68"/>
      <c r="R38" s="68"/>
      <c r="S38" s="68"/>
      <c r="T38" s="68"/>
      <c r="AF38" s="53"/>
      <c r="AG38" s="53"/>
      <c r="AH38" s="53"/>
      <c r="AI38" s="53"/>
      <c r="AJ38" s="53"/>
      <c r="AK38" s="53"/>
      <c r="AL38" s="64"/>
      <c r="AM38" s="128"/>
      <c r="AN38" s="128"/>
      <c r="AO38" s="128"/>
      <c r="AP38" s="53"/>
      <c r="AQ38" s="53"/>
      <c r="AR38" s="53"/>
      <c r="AS38" s="128"/>
      <c r="AT38" s="152"/>
      <c r="AU38" s="64"/>
      <c r="AV38" s="64"/>
      <c r="AW38" s="68"/>
      <c r="AY38" s="53"/>
      <c r="AZ38" s="53"/>
      <c r="BA38" s="53"/>
      <c r="BB38" s="53"/>
      <c r="BC38" s="53"/>
      <c r="BD38" s="53"/>
    </row>
    <row r="39" spans="2:62" ht="13.5" x14ac:dyDescent="0.15">
      <c r="H39" s="279"/>
      <c r="J39" s="68"/>
      <c r="K39" s="68"/>
      <c r="R39" s="68"/>
      <c r="S39" s="68"/>
      <c r="T39" s="68"/>
      <c r="AF39" s="53"/>
      <c r="AG39" s="53"/>
      <c r="AH39" s="53"/>
      <c r="AI39" s="53"/>
      <c r="AJ39" s="53"/>
      <c r="AK39" s="53"/>
      <c r="AL39" s="64"/>
      <c r="AM39" s="128"/>
      <c r="AN39" s="128"/>
      <c r="AO39" s="128"/>
      <c r="AP39" s="53"/>
      <c r="AQ39" s="53"/>
      <c r="AR39" s="53"/>
      <c r="AS39" s="128"/>
      <c r="AT39" s="64"/>
      <c r="AU39" s="64"/>
      <c r="AV39" s="64"/>
      <c r="AW39" s="68"/>
      <c r="AY39" s="53"/>
      <c r="AZ39" s="53"/>
      <c r="BA39" s="53"/>
      <c r="BB39" s="53"/>
      <c r="BC39" s="53"/>
      <c r="BD39" s="53"/>
    </row>
    <row r="40" spans="2:62" ht="13.5" x14ac:dyDescent="0.15">
      <c r="H40" s="279"/>
      <c r="J40" s="68"/>
      <c r="K40" s="68"/>
      <c r="R40" s="68"/>
      <c r="S40" s="68"/>
      <c r="T40" s="68"/>
      <c r="AF40" s="53"/>
      <c r="AG40" s="53"/>
      <c r="AH40" s="53"/>
      <c r="AI40" s="53"/>
      <c r="AJ40" s="53"/>
      <c r="AK40" s="53"/>
      <c r="AL40" s="64"/>
      <c r="AM40" s="128"/>
      <c r="AN40" s="128"/>
      <c r="AO40" s="128"/>
      <c r="AP40" s="53"/>
      <c r="AQ40" s="53"/>
      <c r="AR40" s="53"/>
      <c r="AS40" s="128"/>
      <c r="AT40" s="64"/>
      <c r="AU40" s="64"/>
      <c r="AV40" s="64"/>
      <c r="AW40" s="68"/>
      <c r="AY40" s="53"/>
      <c r="AZ40" s="53"/>
      <c r="BA40" s="53"/>
      <c r="BB40" s="53"/>
      <c r="BC40" s="53"/>
      <c r="BD40" s="53"/>
    </row>
    <row r="41" spans="2:62" ht="13.5" x14ac:dyDescent="0.15">
      <c r="H41" s="279"/>
      <c r="J41" s="68"/>
      <c r="K41" s="68"/>
      <c r="R41" s="68"/>
      <c r="S41" s="68"/>
      <c r="T41" s="68"/>
      <c r="AF41" s="53"/>
      <c r="AG41" s="53"/>
      <c r="AH41" s="53"/>
      <c r="AI41" s="53"/>
      <c r="AJ41" s="53"/>
      <c r="AK41" s="53"/>
      <c r="AL41" s="53"/>
      <c r="AM41" s="53"/>
      <c r="AN41" s="53"/>
      <c r="AO41" s="53"/>
      <c r="AP41" s="53"/>
      <c r="AQ41" s="53"/>
      <c r="AR41" s="53"/>
      <c r="AS41" s="128"/>
      <c r="AT41" s="64"/>
      <c r="AU41" s="64"/>
      <c r="AV41" s="64"/>
      <c r="AW41" s="68"/>
      <c r="AY41" s="53"/>
      <c r="AZ41" s="53"/>
      <c r="BA41" s="53"/>
      <c r="BB41" s="53"/>
      <c r="BC41" s="53"/>
      <c r="BD41" s="53"/>
    </row>
    <row r="42" spans="2:62" ht="13.5" x14ac:dyDescent="0.15">
      <c r="H42" s="279"/>
      <c r="I42" s="68"/>
      <c r="J42" s="68"/>
      <c r="K42" s="68"/>
      <c r="R42" s="68"/>
      <c r="S42" s="68"/>
      <c r="T42" s="68"/>
      <c r="AQ42" s="53"/>
      <c r="AR42" s="53"/>
      <c r="AS42" s="128"/>
      <c r="AT42" s="64"/>
      <c r="AY42" s="53"/>
      <c r="AZ42" s="53"/>
      <c r="BA42" s="53"/>
      <c r="BB42" s="53"/>
      <c r="BC42" s="53"/>
      <c r="BD42" s="53"/>
    </row>
    <row r="43" spans="2:62" x14ac:dyDescent="0.15">
      <c r="H43" s="279"/>
      <c r="I43" s="68"/>
      <c r="J43" s="68"/>
      <c r="K43" s="68"/>
      <c r="R43" s="68"/>
      <c r="S43" s="68"/>
      <c r="T43" s="68"/>
      <c r="AW43" s="68"/>
      <c r="AY43" s="53"/>
      <c r="AZ43" s="53"/>
      <c r="BA43" s="53"/>
      <c r="BB43" s="53"/>
      <c r="BC43" s="53"/>
      <c r="BD43" s="53"/>
    </row>
    <row r="44" spans="2:62" x14ac:dyDescent="0.15">
      <c r="H44" s="279"/>
      <c r="I44" s="68"/>
      <c r="J44" s="68"/>
      <c r="K44" s="68"/>
      <c r="R44" s="68"/>
      <c r="S44" s="68"/>
      <c r="T44" s="68"/>
      <c r="AW44" s="68"/>
    </row>
    <row r="45" spans="2:62" x14ac:dyDescent="0.15">
      <c r="H45" s="279"/>
      <c r="I45" s="68"/>
      <c r="J45" s="68"/>
      <c r="K45" s="68"/>
      <c r="R45" s="68"/>
      <c r="S45" s="68"/>
      <c r="T45" s="68"/>
    </row>
    <row r="46" spans="2:62" x14ac:dyDescent="0.15">
      <c r="H46" s="279"/>
      <c r="I46" s="68"/>
      <c r="J46" s="68"/>
      <c r="K46" s="68"/>
      <c r="R46" s="68"/>
      <c r="S46" s="68"/>
      <c r="T46" s="68"/>
    </row>
    <row r="47" spans="2:62" ht="13.5" x14ac:dyDescent="0.15">
      <c r="H47" s="279"/>
      <c r="I47" s="68"/>
      <c r="J47" s="68"/>
      <c r="K47" s="68"/>
      <c r="R47" s="68"/>
      <c r="S47" s="68"/>
      <c r="T47" s="68"/>
      <c r="BH47" s="69"/>
      <c r="BI47" s="69"/>
      <c r="BJ47" s="67"/>
    </row>
    <row r="48" spans="2:62" x14ac:dyDescent="0.15">
      <c r="I48" s="68"/>
      <c r="J48" s="68"/>
      <c r="K48" s="68"/>
      <c r="R48" s="68"/>
      <c r="S48" s="68"/>
      <c r="T48" s="68"/>
      <c r="BH48" s="67"/>
    </row>
    <row r="49" spans="7:62" x14ac:dyDescent="0.15">
      <c r="G49" s="68"/>
      <c r="H49" s="68"/>
      <c r="I49" s="68"/>
      <c r="J49" s="68"/>
      <c r="K49" s="68"/>
      <c r="R49" s="68"/>
      <c r="S49" s="68"/>
      <c r="T49" s="68"/>
      <c r="BE49" s="67"/>
      <c r="BF49" s="67"/>
      <c r="BG49" s="67"/>
      <c r="BH49" s="67"/>
    </row>
    <row r="50" spans="7:62" x14ac:dyDescent="0.15">
      <c r="G50" s="68"/>
      <c r="H50" s="68"/>
      <c r="I50" s="68"/>
      <c r="J50" s="68"/>
      <c r="K50" s="68"/>
      <c r="R50" s="68"/>
      <c r="S50" s="68"/>
      <c r="T50" s="68"/>
      <c r="BE50" s="67"/>
      <c r="BF50" s="67"/>
      <c r="BG50" s="67"/>
      <c r="BH50" s="67"/>
    </row>
    <row r="51" spans="7:62" x14ac:dyDescent="0.15">
      <c r="G51" s="68"/>
      <c r="H51" s="68"/>
      <c r="I51" s="68"/>
      <c r="J51" s="68"/>
      <c r="K51" s="68"/>
      <c r="R51" s="68"/>
      <c r="S51" s="68"/>
      <c r="T51" s="68"/>
      <c r="BE51" s="67"/>
      <c r="BF51" s="67"/>
      <c r="BG51" s="67"/>
      <c r="BH51" s="67"/>
    </row>
    <row r="52" spans="7:62" x14ac:dyDescent="0.15">
      <c r="G52" s="68"/>
      <c r="H52" s="68"/>
      <c r="I52" s="68"/>
      <c r="J52" s="68"/>
      <c r="K52" s="68"/>
      <c r="R52" s="68"/>
      <c r="S52" s="68"/>
      <c r="T52" s="68"/>
      <c r="BE52" s="67"/>
      <c r="BF52" s="67"/>
      <c r="BG52" s="67"/>
      <c r="BH52" s="67"/>
    </row>
    <row r="53" spans="7:62" x14ac:dyDescent="0.15">
      <c r="G53" s="68"/>
      <c r="H53" s="68"/>
      <c r="I53" s="68"/>
      <c r="J53" s="68"/>
      <c r="K53" s="68"/>
      <c r="R53" s="68"/>
      <c r="S53" s="68"/>
      <c r="T53" s="68"/>
      <c r="BE53" s="67"/>
      <c r="BG53" s="67"/>
      <c r="BH53" s="67"/>
      <c r="BI53" s="67"/>
      <c r="BJ53" s="67"/>
    </row>
    <row r="54" spans="7:62" x14ac:dyDescent="0.15">
      <c r="G54" s="68"/>
      <c r="H54" s="68"/>
      <c r="I54" s="68"/>
      <c r="J54" s="68"/>
      <c r="K54" s="68"/>
      <c r="R54" s="68"/>
      <c r="S54" s="68"/>
      <c r="T54" s="68"/>
      <c r="BD54" s="67"/>
      <c r="BE54" s="70"/>
      <c r="BG54" s="67"/>
      <c r="BH54" s="67"/>
      <c r="BI54" s="67"/>
      <c r="BJ54" s="67"/>
    </row>
    <row r="55" spans="7:62" x14ac:dyDescent="0.15">
      <c r="G55" s="68"/>
      <c r="H55" s="68"/>
      <c r="I55" s="68"/>
      <c r="J55" s="68"/>
      <c r="K55" s="68"/>
      <c r="R55" s="68"/>
      <c r="S55" s="68"/>
      <c r="T55" s="68"/>
      <c r="BD55" s="67"/>
      <c r="BE55" s="70"/>
      <c r="BG55" s="67"/>
      <c r="BH55" s="67"/>
      <c r="BI55" s="67"/>
      <c r="BJ55" s="67"/>
    </row>
    <row r="56" spans="7:62" x14ac:dyDescent="0.15">
      <c r="G56" s="68"/>
      <c r="H56" s="68"/>
      <c r="I56" s="68"/>
      <c r="J56" s="68"/>
      <c r="K56" s="68"/>
      <c r="R56" s="68"/>
      <c r="S56" s="68"/>
      <c r="T56" s="68"/>
      <c r="BD56" s="67"/>
      <c r="BE56" s="70"/>
      <c r="BG56" s="67"/>
      <c r="BH56" s="67"/>
      <c r="BI56" s="67"/>
      <c r="BJ56" s="67"/>
    </row>
    <row r="57" spans="7:62" x14ac:dyDescent="0.15">
      <c r="G57" s="68"/>
      <c r="H57" s="68"/>
      <c r="I57" s="68"/>
      <c r="BD57" s="67"/>
      <c r="BE57" s="70"/>
      <c r="BG57" s="67"/>
      <c r="BH57" s="67"/>
      <c r="BI57" s="67"/>
      <c r="BJ57" s="67"/>
    </row>
    <row r="58" spans="7:62" ht="12.75" x14ac:dyDescent="0.15">
      <c r="G58" s="68"/>
      <c r="H58" s="68"/>
      <c r="I58" s="68"/>
      <c r="L58" s="68"/>
      <c r="M58" s="71"/>
      <c r="N58" s="68"/>
      <c r="O58" s="68"/>
      <c r="BD58" s="67"/>
      <c r="BE58" s="70"/>
      <c r="BG58" s="67"/>
      <c r="BH58" s="67"/>
      <c r="BI58" s="67"/>
      <c r="BJ58" s="67"/>
    </row>
    <row r="59" spans="7:62" x14ac:dyDescent="0.15">
      <c r="G59" s="68"/>
      <c r="H59" s="68"/>
      <c r="I59" s="68"/>
      <c r="BD59" s="67"/>
      <c r="BE59" s="70"/>
      <c r="BG59" s="67"/>
      <c r="BH59" s="67"/>
      <c r="BI59" s="67"/>
      <c r="BJ59" s="67"/>
    </row>
    <row r="60" spans="7:62" x14ac:dyDescent="0.15">
      <c r="G60" s="68"/>
      <c r="H60" s="68"/>
      <c r="I60" s="68"/>
      <c r="BD60" s="67"/>
      <c r="BE60" s="70"/>
      <c r="BG60" s="67"/>
      <c r="BH60" s="67"/>
      <c r="BI60" s="67"/>
      <c r="BJ60" s="67"/>
    </row>
    <row r="61" spans="7:62" x14ac:dyDescent="0.15">
      <c r="G61" s="68"/>
      <c r="H61" s="68"/>
      <c r="I61" s="68"/>
      <c r="BD61" s="67"/>
      <c r="BE61" s="70"/>
      <c r="BG61" s="67"/>
      <c r="BH61" s="67"/>
      <c r="BI61" s="67"/>
      <c r="BJ61" s="67"/>
    </row>
    <row r="62" spans="7:62" x14ac:dyDescent="0.15">
      <c r="BD62" s="67"/>
      <c r="BE62" s="70"/>
      <c r="BG62" s="67"/>
      <c r="BH62" s="67"/>
      <c r="BI62" s="67"/>
      <c r="BJ62" s="67"/>
    </row>
    <row r="63" spans="7:62" x14ac:dyDescent="0.15">
      <c r="BD63" s="67"/>
      <c r="BE63" s="70"/>
      <c r="BG63" s="67"/>
      <c r="BH63" s="67"/>
      <c r="BI63" s="67"/>
      <c r="BJ63" s="67"/>
    </row>
    <row r="64" spans="7:62" x14ac:dyDescent="0.15">
      <c r="BD64" s="67"/>
      <c r="BE64" s="70"/>
      <c r="BG64" s="67"/>
      <c r="BH64" s="67"/>
      <c r="BI64" s="67"/>
      <c r="BJ64" s="67"/>
    </row>
    <row r="65" spans="12:62" x14ac:dyDescent="0.15">
      <c r="BD65" s="67"/>
      <c r="BE65" s="70"/>
      <c r="BG65" s="67"/>
      <c r="BH65" s="67"/>
      <c r="BI65" s="67"/>
      <c r="BJ65" s="67"/>
    </row>
    <row r="66" spans="12:62" x14ac:dyDescent="0.15">
      <c r="BD66" s="67"/>
      <c r="BE66" s="70"/>
      <c r="BG66" s="67"/>
      <c r="BH66" s="67"/>
      <c r="BI66" s="67"/>
      <c r="BJ66" s="67"/>
    </row>
    <row r="67" spans="12:62" x14ac:dyDescent="0.15">
      <c r="BD67" s="67"/>
      <c r="BE67" s="70"/>
      <c r="BG67" s="67"/>
      <c r="BH67" s="67"/>
      <c r="BI67" s="67"/>
      <c r="BJ67" s="67"/>
    </row>
    <row r="69" spans="12:62" ht="12.75" x14ac:dyDescent="0.15">
      <c r="L69" s="68"/>
      <c r="M69" s="71"/>
      <c r="N69" s="68"/>
      <c r="O69" s="68"/>
    </row>
    <row r="70" spans="12:62" ht="12.75" x14ac:dyDescent="0.15">
      <c r="L70" s="68"/>
      <c r="M70" s="71"/>
      <c r="N70" s="68"/>
      <c r="O70" s="68"/>
    </row>
    <row r="71" spans="12:62" ht="12.75" x14ac:dyDescent="0.15">
      <c r="L71" s="68"/>
      <c r="M71" s="71"/>
      <c r="N71" s="68"/>
      <c r="O71" s="68"/>
    </row>
    <row r="72" spans="12:62" ht="12.75" x14ac:dyDescent="0.15">
      <c r="L72" s="68"/>
      <c r="M72" s="71"/>
      <c r="N72" s="68"/>
      <c r="O72" s="68"/>
    </row>
    <row r="73" spans="12:62" ht="12.75" x14ac:dyDescent="0.15">
      <c r="L73" s="68"/>
      <c r="M73" s="71"/>
      <c r="N73" s="68"/>
      <c r="O73" s="68"/>
    </row>
    <row r="74" spans="12:62" ht="12.75" x14ac:dyDescent="0.15">
      <c r="L74" s="68"/>
      <c r="M74" s="71"/>
      <c r="N74" s="68"/>
      <c r="O74" s="68"/>
    </row>
    <row r="75" spans="12:62" ht="12.75" x14ac:dyDescent="0.15">
      <c r="L75" s="68"/>
      <c r="M75" s="71"/>
      <c r="N75" s="68"/>
      <c r="O75" s="68"/>
    </row>
    <row r="76" spans="12:62" ht="12.75" x14ac:dyDescent="0.15">
      <c r="L76" s="68"/>
      <c r="M76" s="71"/>
      <c r="N76" s="68"/>
      <c r="O76" s="68"/>
    </row>
  </sheetData>
  <sheetProtection algorithmName="SHA-512" hashValue="GY+ewOHvKe+0aWf7wckOPUKEvVCiPCh1c6Am/po+f2eCwFMQiyETzsiXy/Pd4kumyLghzyyMqnFNj3EPeUGVrg==" saltValue="WvIeGXIgoicsSqvPHdmgww==" spinCount="100000" sheet="1" objects="1" scenarios="1"/>
  <mergeCells count="113">
    <mergeCell ref="AW19:AW20"/>
    <mergeCell ref="B26:C26"/>
    <mergeCell ref="B2:H3"/>
    <mergeCell ref="B21:J22"/>
    <mergeCell ref="B7:C7"/>
    <mergeCell ref="H24:I24"/>
    <mergeCell ref="H23:J23"/>
    <mergeCell ref="B23:C23"/>
    <mergeCell ref="B24:C24"/>
    <mergeCell ref="F9:I9"/>
    <mergeCell ref="D26:F26"/>
    <mergeCell ref="H25:I25"/>
    <mergeCell ref="H26:I26"/>
    <mergeCell ref="D24:F24"/>
    <mergeCell ref="F12:H12"/>
    <mergeCell ref="F15:H15"/>
    <mergeCell ref="AB3:AD3"/>
    <mergeCell ref="M7:AB8"/>
    <mergeCell ref="AE17:AE21"/>
    <mergeCell ref="Q17:T17"/>
    <mergeCell ref="U17:X17"/>
    <mergeCell ref="AS24:AU24"/>
    <mergeCell ref="Z17:AB17"/>
    <mergeCell ref="Q20:T20"/>
    <mergeCell ref="B27:C27"/>
    <mergeCell ref="B29:C29"/>
    <mergeCell ref="B30:C30"/>
    <mergeCell ref="D27:F27"/>
    <mergeCell ref="B32:C32"/>
    <mergeCell ref="B31:C31"/>
    <mergeCell ref="H27:I27"/>
    <mergeCell ref="B33:C33"/>
    <mergeCell ref="B28:C28"/>
    <mergeCell ref="D33:F33"/>
    <mergeCell ref="D32:F32"/>
    <mergeCell ref="D30:F30"/>
    <mergeCell ref="H32:I32"/>
    <mergeCell ref="H33:I33"/>
    <mergeCell ref="H31:I31"/>
    <mergeCell ref="D28:F28"/>
    <mergeCell ref="D29:F29"/>
    <mergeCell ref="D31:F31"/>
    <mergeCell ref="H28:I28"/>
    <mergeCell ref="H29:I29"/>
    <mergeCell ref="H30:I30"/>
    <mergeCell ref="Y29:Z29"/>
    <mergeCell ref="AA29:AE29"/>
    <mergeCell ref="AA30:AE30"/>
    <mergeCell ref="AO17:AP17"/>
    <mergeCell ref="AI17:AL17"/>
    <mergeCell ref="AA32:AE34"/>
    <mergeCell ref="AS27:AU27"/>
    <mergeCell ref="AI11:AN11"/>
    <mergeCell ref="AI14:AN14"/>
    <mergeCell ref="AL27:AO27"/>
    <mergeCell ref="AM26:AP26"/>
    <mergeCell ref="AF32:AK34"/>
    <mergeCell ref="AS31:AU31"/>
    <mergeCell ref="AT29:AV30"/>
    <mergeCell ref="AS29:AS30"/>
    <mergeCell ref="AL31:AQ31"/>
    <mergeCell ref="AM29:AP29"/>
    <mergeCell ref="AL32:AO34"/>
    <mergeCell ref="Y30:Z30"/>
    <mergeCell ref="AT26:AV26"/>
    <mergeCell ref="AS16:AT16"/>
    <mergeCell ref="AO20:AP20"/>
    <mergeCell ref="P16:AB16"/>
    <mergeCell ref="Y18:AA18"/>
    <mergeCell ref="S29:V29"/>
    <mergeCell ref="AL30:AO30"/>
    <mergeCell ref="Y28:Z28"/>
    <mergeCell ref="D25:F25"/>
    <mergeCell ref="D23:G23"/>
    <mergeCell ref="G11:I11"/>
    <mergeCell ref="G14:I14"/>
    <mergeCell ref="D7:I7"/>
    <mergeCell ref="C8:K8"/>
    <mergeCell ref="B25:C25"/>
    <mergeCell ref="Y21:AA21"/>
    <mergeCell ref="Z20:AB20"/>
    <mergeCell ref="M11:M24"/>
    <mergeCell ref="P15:S15"/>
    <mergeCell ref="Q11:T11"/>
    <mergeCell ref="P12:S12"/>
    <mergeCell ref="Q14:T14"/>
    <mergeCell ref="U23:X23"/>
    <mergeCell ref="R30:U30"/>
    <mergeCell ref="M26:M33"/>
    <mergeCell ref="P27:S27"/>
    <mergeCell ref="S32:V32"/>
    <mergeCell ref="R33:U33"/>
    <mergeCell ref="AA28:AE28"/>
    <mergeCell ref="P21:S21"/>
    <mergeCell ref="P22:V22"/>
    <mergeCell ref="P24:S24"/>
    <mergeCell ref="AT23:AV23"/>
    <mergeCell ref="Q23:T23"/>
    <mergeCell ref="P18:S18"/>
    <mergeCell ref="Q26:T26"/>
    <mergeCell ref="Z5:AD5"/>
    <mergeCell ref="AF5:AU5"/>
    <mergeCell ref="AH18:AK18"/>
    <mergeCell ref="AP3:AR4"/>
    <mergeCell ref="AS3:AT3"/>
    <mergeCell ref="AI8:AN8"/>
    <mergeCell ref="AH9:AM9"/>
    <mergeCell ref="AS4:AT4"/>
    <mergeCell ref="AS18:AT18"/>
    <mergeCell ref="AS17:AT17"/>
    <mergeCell ref="AH12:AM12"/>
    <mergeCell ref="AE9:AE14"/>
    <mergeCell ref="AH15:AM15"/>
  </mergeCells>
  <phoneticPr fontId="3"/>
  <dataValidations count="3">
    <dataValidation type="custom" allowBlank="1" showInputMessage="1" showErrorMessage="1" error="入力は少数第1位までにして下さい。" sqref="AU13:AU14">
      <formula1>AU13=ROUND(AU13,1)</formula1>
    </dataValidation>
    <dataValidation type="custom" allowBlank="1" showInputMessage="1" showErrorMessage="1" sqref="H24:H33">
      <formula1>H24=ROUND(H24,1)</formula1>
    </dataValidation>
    <dataValidation type="custom" allowBlank="1" showInputMessage="1" showErrorMessage="1" error="入力は少数第1位までにしてください。" sqref="AS31:AU31 F15:H15 P12:S12 P15:S15 P18:S18 P21:S21 P24:S24 AH9:AM9 AH12:AM12 AH15:AM15 AU16:AU18 AO21 AA28:AE30 R33:U33 AL30:AO30 AS27:AU27 D24:F33">
      <formula1>D9=ROUND(D9,1)</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pageSetUpPr fitToPage="1"/>
  </sheetPr>
  <dimension ref="B1:BJ76"/>
  <sheetViews>
    <sheetView showGridLines="0" zoomScaleNormal="100" workbookViewId="0">
      <selection activeCell="C1" sqref="C1"/>
    </sheetView>
  </sheetViews>
  <sheetFormatPr defaultColWidth="9" defaultRowHeight="12" x14ac:dyDescent="0.15"/>
  <cols>
    <col min="1" max="2" width="2.875" style="40" customWidth="1"/>
    <col min="3" max="3" width="18.375" style="40" customWidth="1"/>
    <col min="4" max="5" width="4.375" style="40" customWidth="1"/>
    <col min="6" max="6" width="3.75" style="40" customWidth="1"/>
    <col min="7" max="7" width="2.375" style="40" customWidth="1"/>
    <col min="8" max="8" width="10.375" style="40" customWidth="1"/>
    <col min="9" max="9" width="2.375" style="40" customWidth="1"/>
    <col min="10" max="11" width="2.5" style="40" customWidth="1"/>
    <col min="12" max="12" width="2.75" style="40" customWidth="1"/>
    <col min="13" max="13" width="2.875" style="40" customWidth="1"/>
    <col min="14" max="15" width="2.75" style="40" customWidth="1"/>
    <col min="16" max="16" width="3" style="40" customWidth="1"/>
    <col min="17" max="19" width="4.75" style="40" customWidth="1"/>
    <col min="20" max="22" width="2.875" style="40" customWidth="1"/>
    <col min="23" max="24" width="2.5" style="40" customWidth="1"/>
    <col min="25" max="25" width="2.875" style="40" customWidth="1"/>
    <col min="26" max="26" width="7.75" style="40" customWidth="1"/>
    <col min="27" max="27" width="4.75" style="40" customWidth="1"/>
    <col min="28" max="28" width="2" style="40" customWidth="1"/>
    <col min="29" max="30" width="2.375" style="40" customWidth="1"/>
    <col min="31" max="31" width="3.125" style="40" customWidth="1"/>
    <col min="32" max="33" width="2.375" style="40" customWidth="1"/>
    <col min="34" max="34" width="2.875" style="40" customWidth="1"/>
    <col min="35" max="35" width="7.75" style="40" customWidth="1"/>
    <col min="36" max="37" width="4.375" style="40" customWidth="1"/>
    <col min="38" max="38" width="3.375" style="40" customWidth="1"/>
    <col min="39" max="39" width="2.75" style="40" customWidth="1"/>
    <col min="40" max="40" width="2.875" style="40" customWidth="1"/>
    <col min="41" max="41" width="10.75" style="40" customWidth="1"/>
    <col min="42" max="42" width="2.875" style="40" customWidth="1"/>
    <col min="43" max="44" width="2.5" style="40" customWidth="1"/>
    <col min="45" max="45" width="2.75" style="40" customWidth="1"/>
    <col min="46" max="46" width="7.75" style="40" customWidth="1"/>
    <col min="47" max="47" width="11.75" style="40" customWidth="1"/>
    <col min="48" max="48" width="1.875" style="40" customWidth="1"/>
    <col min="49" max="49" width="5.375" style="40" customWidth="1"/>
    <col min="50" max="58" width="9" style="40"/>
    <col min="59" max="59" width="16.25" style="40" customWidth="1"/>
    <col min="60" max="16384" width="9" style="40"/>
  </cols>
  <sheetData>
    <row r="1" spans="2:49" ht="27" customHeight="1" x14ac:dyDescent="0.15">
      <c r="F1" s="39"/>
      <c r="S1" s="85" t="s">
        <v>94</v>
      </c>
      <c r="T1" s="85" t="s">
        <v>283</v>
      </c>
    </row>
    <row r="2" spans="2:49" ht="12" customHeight="1" thickBot="1" x14ac:dyDescent="0.2">
      <c r="B2" s="620" t="s">
        <v>273</v>
      </c>
      <c r="C2" s="620"/>
      <c r="D2" s="620"/>
      <c r="E2" s="620"/>
      <c r="F2" s="620"/>
      <c r="G2" s="620"/>
      <c r="H2" s="620"/>
      <c r="I2" s="127"/>
      <c r="J2" s="127"/>
      <c r="K2" s="127"/>
      <c r="L2" s="127"/>
      <c r="M2" s="127"/>
      <c r="N2" s="127"/>
      <c r="O2" s="127"/>
      <c r="P2" s="127"/>
      <c r="Q2" s="127"/>
      <c r="R2" s="127"/>
      <c r="S2" s="127"/>
      <c r="T2" s="127"/>
      <c r="U2" s="127"/>
      <c r="V2" s="127"/>
      <c r="W2" s="127"/>
      <c r="X2" s="127"/>
      <c r="Y2" s="107"/>
      <c r="Z2" s="41"/>
      <c r="AA2" s="41"/>
      <c r="AB2" s="41"/>
      <c r="AC2" s="41"/>
      <c r="AD2" s="41"/>
      <c r="AE2" s="41"/>
      <c r="AF2" s="41"/>
      <c r="AG2" s="41"/>
      <c r="AH2" s="41"/>
      <c r="AI2" s="41"/>
      <c r="AJ2" s="41"/>
      <c r="AK2" s="41"/>
      <c r="AL2" s="41"/>
      <c r="AM2" s="41"/>
      <c r="AN2" s="41"/>
      <c r="AO2" s="41"/>
      <c r="AP2" s="41"/>
      <c r="AQ2" s="41"/>
      <c r="AR2" s="41"/>
      <c r="AS2" s="41"/>
      <c r="AT2" s="41"/>
      <c r="AU2" s="119"/>
      <c r="AV2" s="117"/>
      <c r="AW2" s="413"/>
    </row>
    <row r="3" spans="2:49" ht="13.15" customHeight="1" x14ac:dyDescent="0.15">
      <c r="B3" s="620"/>
      <c r="C3" s="620"/>
      <c r="D3" s="620"/>
      <c r="E3" s="620"/>
      <c r="F3" s="620"/>
      <c r="G3" s="620"/>
      <c r="H3" s="620"/>
      <c r="I3" s="127"/>
      <c r="J3" s="127"/>
      <c r="K3" s="127"/>
      <c r="L3" s="127"/>
      <c r="M3" s="127"/>
      <c r="N3" s="127"/>
      <c r="O3" s="127"/>
      <c r="P3" s="127"/>
      <c r="Q3" s="127"/>
      <c r="R3" s="127"/>
      <c r="S3" s="127"/>
      <c r="T3" s="127"/>
      <c r="U3" s="127"/>
      <c r="V3" s="127"/>
      <c r="W3" s="127"/>
      <c r="X3" s="127"/>
      <c r="Y3" s="107"/>
      <c r="Z3" s="42"/>
      <c r="AA3" s="42"/>
      <c r="AB3" s="589"/>
      <c r="AC3" s="589"/>
      <c r="AD3" s="589"/>
      <c r="AE3" s="90"/>
      <c r="AF3" s="108"/>
      <c r="AG3" s="108"/>
      <c r="AH3" s="108"/>
      <c r="AI3" s="108"/>
      <c r="AJ3" s="108"/>
      <c r="AK3" s="108"/>
      <c r="AL3" s="108"/>
      <c r="AM3" s="108"/>
      <c r="AN3" s="108"/>
      <c r="AO3" s="108"/>
      <c r="AP3" s="633" t="s">
        <v>328</v>
      </c>
      <c r="AQ3" s="592"/>
      <c r="AR3" s="593"/>
      <c r="AS3" s="597" t="s">
        <v>0</v>
      </c>
      <c r="AT3" s="598"/>
      <c r="AU3" s="118" t="s">
        <v>113</v>
      </c>
      <c r="AV3" s="108"/>
      <c r="AW3" s="413"/>
    </row>
    <row r="4" spans="2:49" ht="14.25" thickBot="1" x14ac:dyDescent="0.2">
      <c r="C4" s="107"/>
      <c r="F4" s="107"/>
      <c r="G4" s="107"/>
      <c r="H4" s="107"/>
      <c r="I4" s="107"/>
      <c r="J4" s="107"/>
      <c r="K4" s="107"/>
      <c r="L4" s="107"/>
      <c r="M4" s="107"/>
      <c r="N4" s="107"/>
      <c r="O4" s="107"/>
      <c r="P4" s="107"/>
      <c r="Q4" s="107"/>
      <c r="R4" s="107"/>
      <c r="S4" s="107"/>
      <c r="T4" s="107"/>
      <c r="U4" s="107"/>
      <c r="V4" s="107"/>
      <c r="W4" s="107"/>
      <c r="X4" s="107"/>
      <c r="Y4" s="107"/>
      <c r="Z4" s="42"/>
      <c r="AA4" s="42"/>
      <c r="AB4" s="109"/>
      <c r="AC4" s="109"/>
      <c r="AD4" s="109"/>
      <c r="AE4" s="90"/>
      <c r="AF4" s="108"/>
      <c r="AG4" s="108"/>
      <c r="AH4" s="108"/>
      <c r="AI4" s="108"/>
      <c r="AJ4" s="108"/>
      <c r="AK4" s="108"/>
      <c r="AL4" s="108"/>
      <c r="AM4" s="108"/>
      <c r="AN4" s="108"/>
      <c r="AO4" s="108"/>
      <c r="AP4" s="594"/>
      <c r="AQ4" s="595"/>
      <c r="AR4" s="596"/>
      <c r="AS4" s="599" t="str">
        <f>+表紙!N28</f>
        <v>○</v>
      </c>
      <c r="AT4" s="600"/>
      <c r="AU4" s="274" t="str">
        <f>+表紙!O28</f>
        <v>　</v>
      </c>
      <c r="AV4" s="108"/>
      <c r="AW4" s="413"/>
    </row>
    <row r="5" spans="2:49" ht="15" customHeight="1" x14ac:dyDescent="0.15">
      <c r="B5" s="154" t="s">
        <v>105</v>
      </c>
      <c r="C5" s="154"/>
      <c r="F5" s="154"/>
      <c r="G5" s="106"/>
      <c r="H5" s="106"/>
      <c r="I5" s="106"/>
      <c r="J5" s="106"/>
      <c r="K5" s="106"/>
      <c r="L5" s="106"/>
      <c r="M5" s="42"/>
      <c r="N5" s="42"/>
      <c r="O5" s="42"/>
      <c r="P5" s="42"/>
      <c r="Q5" s="42"/>
      <c r="R5" s="42"/>
      <c r="S5" s="42"/>
      <c r="T5" s="42"/>
      <c r="U5" s="42"/>
      <c r="V5" s="42"/>
      <c r="W5" s="42"/>
      <c r="X5" s="42"/>
      <c r="Y5" s="42"/>
      <c r="Z5" s="634" t="s">
        <v>101</v>
      </c>
      <c r="AA5" s="634"/>
      <c r="AB5" s="635"/>
      <c r="AC5" s="635"/>
      <c r="AD5" s="635"/>
      <c r="AE5" s="90" t="s">
        <v>106</v>
      </c>
      <c r="AF5" s="630" t="str">
        <f>+表紙!F47</f>
        <v>風越建設株式会社</v>
      </c>
      <c r="AG5" s="630"/>
      <c r="AH5" s="630"/>
      <c r="AI5" s="630"/>
      <c r="AJ5" s="630"/>
      <c r="AK5" s="630"/>
      <c r="AL5" s="630"/>
      <c r="AM5" s="630"/>
      <c r="AN5" s="630"/>
      <c r="AO5" s="630"/>
      <c r="AP5" s="630"/>
      <c r="AQ5" s="630"/>
      <c r="AR5" s="630"/>
      <c r="AS5" s="630"/>
      <c r="AT5" s="630"/>
      <c r="AU5" s="630"/>
      <c r="AV5" s="243"/>
      <c r="AW5" s="413"/>
    </row>
    <row r="6" spans="2:49" ht="24.75" customHeight="1" thickBot="1" x14ac:dyDescent="0.2">
      <c r="B6" s="302" t="s">
        <v>443</v>
      </c>
      <c r="C6" s="134"/>
      <c r="F6" s="134"/>
      <c r="G6" s="134"/>
      <c r="H6" s="134"/>
      <c r="I6" s="134"/>
      <c r="J6" s="134"/>
      <c r="K6" s="134"/>
      <c r="L6" s="134"/>
      <c r="M6" s="134"/>
      <c r="N6" s="134"/>
      <c r="O6" s="134"/>
      <c r="P6" s="134"/>
      <c r="Q6" s="134"/>
      <c r="R6" s="134"/>
      <c r="S6" s="134"/>
      <c r="T6" s="134"/>
      <c r="U6" s="134"/>
      <c r="V6" s="134"/>
      <c r="W6" s="134"/>
      <c r="X6" s="134"/>
      <c r="Y6" s="134"/>
      <c r="AC6" s="42"/>
      <c r="AD6" s="42"/>
      <c r="AE6" s="42"/>
      <c r="AF6" s="42"/>
      <c r="AG6" s="42"/>
      <c r="AH6" s="42"/>
      <c r="AI6" s="42"/>
      <c r="AJ6" s="42"/>
      <c r="AK6" s="42"/>
      <c r="AL6" s="42"/>
      <c r="AM6" s="42"/>
      <c r="AN6" s="42"/>
      <c r="AO6" s="42"/>
      <c r="AP6" s="42"/>
      <c r="AQ6" s="42"/>
      <c r="AR6" s="42"/>
      <c r="AS6" s="42"/>
      <c r="AT6" s="42"/>
      <c r="AU6" s="42"/>
      <c r="AV6" s="42"/>
      <c r="AW6" s="413"/>
    </row>
    <row r="7" spans="2:49" ht="28.15" customHeight="1" thickBot="1" x14ac:dyDescent="0.2">
      <c r="B7" s="537" t="s">
        <v>89</v>
      </c>
      <c r="C7" s="538"/>
      <c r="D7" s="611" t="s">
        <v>220</v>
      </c>
      <c r="E7" s="612"/>
      <c r="F7" s="612"/>
      <c r="G7" s="612"/>
      <c r="H7" s="612"/>
      <c r="I7" s="613"/>
      <c r="J7" s="143"/>
      <c r="K7" s="53"/>
      <c r="L7" s="156"/>
      <c r="M7" s="156"/>
      <c r="N7" s="156"/>
      <c r="O7" s="156"/>
      <c r="P7" s="156"/>
      <c r="Q7" s="156"/>
      <c r="R7" s="156"/>
      <c r="S7" s="533"/>
      <c r="T7" s="534"/>
      <c r="U7" s="534"/>
      <c r="V7" s="534"/>
      <c r="W7" s="278"/>
      <c r="X7" s="278"/>
      <c r="Y7" s="135"/>
      <c r="AB7"/>
      <c r="AC7"/>
      <c r="AD7"/>
      <c r="AE7"/>
      <c r="AF7" s="93"/>
      <c r="AG7" s="93"/>
      <c r="AH7" s="93"/>
      <c r="AI7" s="93"/>
      <c r="AJ7" s="93"/>
      <c r="AK7" s="93"/>
      <c r="AL7" s="93"/>
      <c r="AM7" s="93"/>
      <c r="AN7" s="93"/>
      <c r="AO7" s="53"/>
      <c r="AP7" s="53"/>
      <c r="AQ7" s="53"/>
      <c r="AR7" s="53"/>
      <c r="AS7"/>
      <c r="AT7"/>
      <c r="AU7"/>
      <c r="AV7"/>
      <c r="AW7" s="413"/>
    </row>
    <row r="8" spans="2:49" ht="28.15" customHeight="1" thickTop="1" thickBot="1" x14ac:dyDescent="0.2">
      <c r="B8" s="43" t="s">
        <v>103</v>
      </c>
      <c r="C8" s="548" t="s">
        <v>111</v>
      </c>
      <c r="D8" s="548"/>
      <c r="E8" s="548"/>
      <c r="F8" s="548"/>
      <c r="G8" s="548"/>
      <c r="H8" s="548"/>
      <c r="I8" s="548"/>
      <c r="J8" s="548"/>
      <c r="K8" s="548"/>
      <c r="L8" s="148"/>
      <c r="M8" s="148"/>
      <c r="N8" s="148"/>
      <c r="O8" s="148"/>
      <c r="P8" s="148"/>
      <c r="Q8" s="148"/>
      <c r="R8" s="148"/>
      <c r="S8" s="148"/>
      <c r="T8" s="148"/>
      <c r="U8" s="148"/>
      <c r="V8" s="148"/>
      <c r="W8" s="130"/>
      <c r="X8" s="130"/>
      <c r="Y8" s="130"/>
      <c r="Z8" s="93"/>
      <c r="AA8" s="93"/>
      <c r="AB8" s="93"/>
      <c r="AC8" s="93"/>
      <c r="AD8" s="93"/>
      <c r="AE8" s="93"/>
      <c r="AF8" s="53"/>
      <c r="AG8" s="49"/>
      <c r="AH8" s="45" t="s">
        <v>29</v>
      </c>
      <c r="AI8" s="531" t="s">
        <v>337</v>
      </c>
      <c r="AJ8" s="531"/>
      <c r="AK8" s="531"/>
      <c r="AL8" s="531"/>
      <c r="AM8" s="531"/>
      <c r="AN8" s="532"/>
      <c r="AO8" s="53"/>
      <c r="AP8" s="53"/>
      <c r="AQ8" s="53"/>
      <c r="AR8" s="53"/>
      <c r="AS8"/>
      <c r="AT8"/>
      <c r="AU8"/>
      <c r="AV8"/>
      <c r="AW8" s="413"/>
    </row>
    <row r="9" spans="2:49" ht="24.75" customHeight="1" thickTop="1" thickBot="1" x14ac:dyDescent="0.2">
      <c r="B9" s="188" t="s">
        <v>257</v>
      </c>
      <c r="F9" s="545" t="s">
        <v>196</v>
      </c>
      <c r="G9" s="546"/>
      <c r="H9" s="546"/>
      <c r="I9" s="547"/>
      <c r="J9" s="148"/>
      <c r="K9" s="148"/>
      <c r="L9" s="148"/>
      <c r="M9" s="148"/>
      <c r="N9" s="148"/>
      <c r="O9" s="148"/>
      <c r="P9" s="148"/>
      <c r="Q9" s="148"/>
      <c r="R9" s="148"/>
      <c r="S9" s="148"/>
      <c r="T9" s="148"/>
      <c r="U9" s="148"/>
      <c r="V9" s="148"/>
      <c r="W9" s="130"/>
      <c r="X9" s="130"/>
      <c r="Y9" s="130"/>
      <c r="Z9" s="93"/>
      <c r="AA9" s="93"/>
      <c r="AB9" s="93"/>
      <c r="AC9" s="93"/>
      <c r="AD9" s="93"/>
      <c r="AE9" s="564" t="s">
        <v>20</v>
      </c>
      <c r="AF9" s="56"/>
      <c r="AH9" s="535"/>
      <c r="AI9" s="536"/>
      <c r="AJ9" s="536"/>
      <c r="AK9" s="536"/>
      <c r="AL9" s="536"/>
      <c r="AM9" s="536"/>
      <c r="AN9" s="52" t="s">
        <v>13</v>
      </c>
      <c r="AO9" s="53"/>
      <c r="AP9" s="53"/>
      <c r="AQ9" s="53"/>
      <c r="AR9" s="53"/>
      <c r="AS9"/>
      <c r="AT9"/>
      <c r="AU9"/>
      <c r="AV9"/>
      <c r="AW9" s="413"/>
    </row>
    <row r="10" spans="2:49" ht="24.75" customHeight="1" thickTop="1" thickBot="1" x14ac:dyDescent="0.2">
      <c r="F10" s="94"/>
      <c r="G10" s="129"/>
      <c r="H10" s="129"/>
      <c r="I10" s="129"/>
      <c r="J10" s="129"/>
      <c r="K10" s="129"/>
      <c r="L10" s="129"/>
      <c r="M10" s="129"/>
      <c r="N10" s="129"/>
      <c r="O10" s="129"/>
      <c r="P10" s="129"/>
      <c r="Q10" s="129"/>
      <c r="R10" s="129"/>
      <c r="S10" s="129"/>
      <c r="T10" s="129"/>
      <c r="U10" s="129"/>
      <c r="V10" s="129"/>
      <c r="W10" s="130"/>
      <c r="X10" s="130"/>
      <c r="Y10" s="130"/>
      <c r="Z10" s="93"/>
      <c r="AA10" s="93"/>
      <c r="AB10" s="93"/>
      <c r="AD10" s="53"/>
      <c r="AE10" s="565"/>
      <c r="AF10" s="56"/>
      <c r="AN10" s="53"/>
      <c r="AO10" s="53"/>
      <c r="AP10" s="53"/>
      <c r="AQ10" s="53"/>
      <c r="AR10" s="53"/>
      <c r="AS10"/>
      <c r="AT10"/>
      <c r="AU10"/>
      <c r="AV10"/>
      <c r="AW10" s="413"/>
    </row>
    <row r="11" spans="2:49" ht="27" customHeight="1" thickTop="1" thickBot="1" x14ac:dyDescent="0.2">
      <c r="C11" s="164" t="s">
        <v>197</v>
      </c>
      <c r="F11" s="45" t="s">
        <v>17</v>
      </c>
      <c r="G11" s="531" t="s">
        <v>331</v>
      </c>
      <c r="H11" s="531"/>
      <c r="I11" s="532"/>
      <c r="J11" s="46"/>
      <c r="K11" s="47"/>
      <c r="L11" s="48"/>
      <c r="M11" s="554" t="s">
        <v>18</v>
      </c>
      <c r="N11" s="48"/>
      <c r="O11" s="49"/>
      <c r="P11" s="45" t="s">
        <v>19</v>
      </c>
      <c r="Q11" s="551" t="s">
        <v>274</v>
      </c>
      <c r="R11" s="551"/>
      <c r="S11" s="551"/>
      <c r="T11" s="552"/>
      <c r="U11" s="190"/>
      <c r="V11" s="64"/>
      <c r="W11" s="53"/>
      <c r="X11" s="53"/>
      <c r="Y11"/>
      <c r="Z11"/>
      <c r="AA11"/>
      <c r="AB11"/>
      <c r="AC11" s="53"/>
      <c r="AD11" s="61"/>
      <c r="AE11" s="565"/>
      <c r="AF11" s="145"/>
      <c r="AG11" s="49"/>
      <c r="AH11" s="45" t="s">
        <v>36</v>
      </c>
      <c r="AI11" s="531" t="s">
        <v>280</v>
      </c>
      <c r="AJ11" s="531"/>
      <c r="AK11" s="531"/>
      <c r="AL11" s="531"/>
      <c r="AM11" s="531"/>
      <c r="AN11" s="532"/>
      <c r="AO11" s="53"/>
      <c r="AP11" s="53"/>
      <c r="AQ11" s="53"/>
      <c r="AR11" s="53"/>
      <c r="AS11"/>
      <c r="AT11"/>
      <c r="AU11"/>
      <c r="AV11"/>
      <c r="AW11" s="413"/>
    </row>
    <row r="12" spans="2:49" ht="24.75" customHeight="1" thickTop="1" thickBot="1" x14ac:dyDescent="0.2">
      <c r="F12" s="549">
        <f>+ROUND(P12,1)+ROUND(P15,1)+ROUND(P18,1)+ROUND(P24,1)+P27-ROUND(F15,1)</f>
        <v>0</v>
      </c>
      <c r="G12" s="550"/>
      <c r="H12" s="550"/>
      <c r="I12" s="52" t="s">
        <v>13</v>
      </c>
      <c r="J12" s="53"/>
      <c r="K12" s="54"/>
      <c r="L12" s="53"/>
      <c r="M12" s="555"/>
      <c r="N12" s="55"/>
      <c r="P12" s="535"/>
      <c r="Q12" s="553"/>
      <c r="R12" s="553"/>
      <c r="S12" s="553"/>
      <c r="T12" s="52" t="s">
        <v>13</v>
      </c>
      <c r="U12" s="53"/>
      <c r="V12" s="53"/>
      <c r="W12" s="53"/>
      <c r="X12" s="53"/>
      <c r="Y12"/>
      <c r="Z12"/>
      <c r="AA12"/>
      <c r="AB12"/>
      <c r="AC12" s="56"/>
      <c r="AE12" s="565"/>
      <c r="AG12" s="137"/>
      <c r="AH12" s="535"/>
      <c r="AI12" s="536"/>
      <c r="AJ12" s="536"/>
      <c r="AK12" s="536"/>
      <c r="AL12" s="536"/>
      <c r="AM12" s="536"/>
      <c r="AN12" s="52" t="s">
        <v>13</v>
      </c>
      <c r="AO12" s="53"/>
      <c r="AP12" s="53"/>
      <c r="AQ12" s="53"/>
      <c r="AR12" s="53"/>
      <c r="AS12"/>
      <c r="AT12"/>
      <c r="AU12"/>
      <c r="AV12"/>
      <c r="AW12" s="413"/>
    </row>
    <row r="13" spans="2:49" ht="24.75" customHeight="1" thickTop="1" thickBot="1" x14ac:dyDescent="0.2">
      <c r="J13" s="53"/>
      <c r="K13" s="57"/>
      <c r="L13" s="53"/>
      <c r="M13" s="555"/>
      <c r="N13" s="56"/>
      <c r="U13" s="53"/>
      <c r="V13" s="53"/>
      <c r="W13" s="53"/>
      <c r="X13" s="53"/>
      <c r="Y13"/>
      <c r="Z13"/>
      <c r="AA13"/>
      <c r="AB13"/>
      <c r="AC13" s="56"/>
      <c r="AE13" s="565"/>
      <c r="AG13" s="143"/>
      <c r="AH13" s="140"/>
      <c r="AI13" s="141"/>
      <c r="AJ13" s="141"/>
      <c r="AK13" s="141"/>
      <c r="AL13" s="141"/>
      <c r="AM13" s="142"/>
      <c r="AN13" s="142"/>
      <c r="AQ13" s="41"/>
      <c r="AR13" s="41"/>
      <c r="AS13" s="139"/>
      <c r="AT13" s="139"/>
      <c r="AU13" s="278"/>
      <c r="AV13" s="53"/>
      <c r="AW13" s="413"/>
    </row>
    <row r="14" spans="2:49" ht="27" customHeight="1" thickTop="1" thickBot="1" x14ac:dyDescent="0.2">
      <c r="F14" s="51" t="s">
        <v>427</v>
      </c>
      <c r="G14" s="557" t="s">
        <v>222</v>
      </c>
      <c r="H14" s="557"/>
      <c r="I14" s="558"/>
      <c r="J14" s="59"/>
      <c r="K14" s="60"/>
      <c r="L14" s="53"/>
      <c r="M14" s="555"/>
      <c r="N14" s="56"/>
      <c r="O14" s="48"/>
      <c r="P14" s="45" t="s">
        <v>24</v>
      </c>
      <c r="Q14" s="567" t="s">
        <v>275</v>
      </c>
      <c r="R14" s="567"/>
      <c r="S14" s="567"/>
      <c r="T14" s="568"/>
      <c r="U14" s="190"/>
      <c r="V14" s="64"/>
      <c r="W14" s="53"/>
      <c r="X14" s="53"/>
      <c r="Y14"/>
      <c r="Z14"/>
      <c r="AA14"/>
      <c r="AB14"/>
      <c r="AC14" s="56"/>
      <c r="AE14" s="566"/>
      <c r="AG14" s="144"/>
      <c r="AH14" s="51" t="s">
        <v>176</v>
      </c>
      <c r="AI14" s="606" t="s">
        <v>292</v>
      </c>
      <c r="AJ14" s="606"/>
      <c r="AK14" s="606"/>
      <c r="AL14" s="606"/>
      <c r="AM14" s="606"/>
      <c r="AN14" s="607"/>
      <c r="AO14"/>
      <c r="AS14" s="139"/>
      <c r="AT14" s="139"/>
      <c r="AU14" s="278"/>
      <c r="AV14" s="53"/>
      <c r="AW14" s="413"/>
    </row>
    <row r="15" spans="2:49" ht="24.75" customHeight="1" thickBot="1" x14ac:dyDescent="0.2">
      <c r="F15" s="602"/>
      <c r="G15" s="603"/>
      <c r="H15" s="603"/>
      <c r="I15" s="44" t="s">
        <v>13</v>
      </c>
      <c r="J15" s="53"/>
      <c r="K15" s="56"/>
      <c r="L15" s="53"/>
      <c r="M15" s="555"/>
      <c r="N15" s="56"/>
      <c r="P15" s="535"/>
      <c r="Q15" s="553"/>
      <c r="R15" s="553"/>
      <c r="S15" s="553"/>
      <c r="T15" s="52" t="s">
        <v>13</v>
      </c>
      <c r="U15" s="53"/>
      <c r="V15" s="53"/>
      <c r="W15" s="53"/>
      <c r="X15" s="53"/>
      <c r="Y15"/>
      <c r="Z15"/>
      <c r="AA15"/>
      <c r="AB15"/>
      <c r="AC15" s="56"/>
      <c r="AH15" s="543"/>
      <c r="AI15" s="544"/>
      <c r="AJ15" s="544"/>
      <c r="AK15" s="544"/>
      <c r="AL15" s="544"/>
      <c r="AM15" s="544"/>
      <c r="AN15" s="44" t="s">
        <v>13</v>
      </c>
      <c r="AO15"/>
      <c r="AS15" s="62" t="s">
        <v>30</v>
      </c>
      <c r="AT15" s="63"/>
      <c r="AW15" s="413"/>
    </row>
    <row r="16" spans="2:49" ht="24.75" customHeight="1" thickTop="1" thickBot="1" x14ac:dyDescent="0.2">
      <c r="K16" s="56"/>
      <c r="L16" s="53"/>
      <c r="M16" s="555"/>
      <c r="N16" s="56"/>
      <c r="P16" s="530" t="str">
        <f>+IF(Y18=0,"",IF(Y18-P18=Y18,"エラー！：⑥残さ物量があるのに、④自ら中間処理した量がゼロになっています",""))</f>
        <v/>
      </c>
      <c r="Q16" s="530"/>
      <c r="R16" s="530"/>
      <c r="S16" s="530"/>
      <c r="T16" s="530"/>
      <c r="U16" s="530"/>
      <c r="V16" s="530"/>
      <c r="W16" s="530"/>
      <c r="X16" s="530"/>
      <c r="Y16" s="530"/>
      <c r="Z16" s="530"/>
      <c r="AA16" s="530"/>
      <c r="AB16" s="530"/>
      <c r="AC16" s="56"/>
      <c r="AD16" s="53"/>
      <c r="AE16" s="186"/>
      <c r="AP16" s="50"/>
      <c r="AQ16" s="53"/>
      <c r="AS16" s="528" t="s">
        <v>175</v>
      </c>
      <c r="AT16" s="529"/>
      <c r="AU16" s="95"/>
      <c r="AV16" s="44" t="s">
        <v>13</v>
      </c>
      <c r="AW16" s="413"/>
    </row>
    <row r="17" spans="2:49" ht="27" customHeight="1" thickTop="1" thickBot="1" x14ac:dyDescent="0.2">
      <c r="K17" s="56"/>
      <c r="L17" s="53"/>
      <c r="M17" s="555"/>
      <c r="N17" s="56"/>
      <c r="O17" s="48"/>
      <c r="P17" s="45" t="s">
        <v>27</v>
      </c>
      <c r="Q17" s="531" t="s">
        <v>276</v>
      </c>
      <c r="R17" s="531"/>
      <c r="S17" s="531"/>
      <c r="T17" s="532"/>
      <c r="U17" s="541"/>
      <c r="V17" s="542"/>
      <c r="W17" s="542"/>
      <c r="X17" s="542"/>
      <c r="Y17" s="136" t="s">
        <v>21</v>
      </c>
      <c r="Z17" s="531" t="s">
        <v>279</v>
      </c>
      <c r="AA17" s="531"/>
      <c r="AB17" s="532"/>
      <c r="AC17" s="149"/>
      <c r="AD17" s="144"/>
      <c r="AE17" s="554" t="s">
        <v>28</v>
      </c>
      <c r="AF17" s="48"/>
      <c r="AG17" s="48"/>
      <c r="AH17" s="247" t="s">
        <v>178</v>
      </c>
      <c r="AI17" s="557" t="s">
        <v>281</v>
      </c>
      <c r="AJ17" s="557"/>
      <c r="AK17" s="557"/>
      <c r="AL17" s="558"/>
      <c r="AM17" s="48"/>
      <c r="AN17" s="255"/>
      <c r="AO17" s="610" t="s">
        <v>253</v>
      </c>
      <c r="AP17" s="558"/>
      <c r="AQ17" s="257"/>
      <c r="AS17" s="528" t="s">
        <v>259</v>
      </c>
      <c r="AT17" s="529"/>
      <c r="AU17" s="95"/>
      <c r="AV17" s="44" t="s">
        <v>34</v>
      </c>
      <c r="AW17" s="413"/>
    </row>
    <row r="18" spans="2:49" ht="24.75" customHeight="1" thickBot="1" x14ac:dyDescent="0.2">
      <c r="K18" s="56"/>
      <c r="L18" s="53"/>
      <c r="M18" s="555"/>
      <c r="N18" s="56"/>
      <c r="P18" s="535"/>
      <c r="Q18" s="553"/>
      <c r="R18" s="553"/>
      <c r="S18" s="553"/>
      <c r="T18" s="52" t="s">
        <v>13</v>
      </c>
      <c r="U18"/>
      <c r="V18" s="248"/>
      <c r="W18"/>
      <c r="X18" s="194"/>
      <c r="Y18" s="549">
        <f>+ROUND(AH9,1)+ROUND(AH12,1)+ROUND(AH15,1)+AH18</f>
        <v>0</v>
      </c>
      <c r="Z18" s="550"/>
      <c r="AA18" s="550"/>
      <c r="AB18" s="52" t="s">
        <v>4</v>
      </c>
      <c r="AC18" s="193"/>
      <c r="AD18" s="193"/>
      <c r="AE18" s="555"/>
      <c r="AH18" s="585">
        <f>+ROUND(AO18,1)+ROUND(AO21,1)</f>
        <v>0</v>
      </c>
      <c r="AI18" s="582"/>
      <c r="AJ18" s="582"/>
      <c r="AK18" s="582"/>
      <c r="AL18" s="44" t="s">
        <v>13</v>
      </c>
      <c r="AM18" s="55"/>
      <c r="AO18" s="273">
        <f>+ROUND(AU16,1)+ROUND(AU17,1)+ROUND(AU18,1)</f>
        <v>0</v>
      </c>
      <c r="AP18" s="44" t="s">
        <v>34</v>
      </c>
      <c r="AS18" s="528" t="s">
        <v>177</v>
      </c>
      <c r="AT18" s="529"/>
      <c r="AU18" s="95"/>
      <c r="AV18" s="44" t="s">
        <v>26</v>
      </c>
      <c r="AW18" s="413"/>
    </row>
    <row r="19" spans="2:49" ht="24.75" customHeight="1" thickTop="1" thickBot="1" x14ac:dyDescent="0.2">
      <c r="K19" s="56"/>
      <c r="L19" s="53"/>
      <c r="M19" s="555"/>
      <c r="N19" s="56"/>
      <c r="P19" s="131"/>
      <c r="Q19" s="266"/>
      <c r="R19" s="197"/>
      <c r="S19" s="131"/>
      <c r="T19" s="131"/>
      <c r="U19" s="133"/>
      <c r="V19" s="249"/>
      <c r="W19" s="133"/>
      <c r="X19" s="133"/>
      <c r="Y19" s="132"/>
      <c r="Z19" s="132"/>
      <c r="AA19" s="132"/>
      <c r="AB19" s="132"/>
      <c r="AC19" s="53"/>
      <c r="AD19" s="53"/>
      <c r="AE19" s="555"/>
      <c r="AH19" s="53"/>
      <c r="AI19" s="56"/>
      <c r="AJ19" s="53"/>
      <c r="AK19" s="53"/>
      <c r="AL19" s="53"/>
      <c r="AM19" s="56"/>
      <c r="AS19"/>
      <c r="AT19"/>
      <c r="AU19"/>
      <c r="AV19"/>
      <c r="AW19" s="636" t="s">
        <v>450</v>
      </c>
    </row>
    <row r="20" spans="2:49" ht="27" customHeight="1" thickTop="1" thickBot="1" x14ac:dyDescent="0.2">
      <c r="K20" s="56"/>
      <c r="L20" s="53"/>
      <c r="M20" s="555"/>
      <c r="N20" s="56"/>
      <c r="P20" s="45" t="s">
        <v>48</v>
      </c>
      <c r="Q20" s="531" t="s">
        <v>277</v>
      </c>
      <c r="R20" s="531"/>
      <c r="S20" s="531"/>
      <c r="T20" s="532"/>
      <c r="U20" s="131"/>
      <c r="V20" s="250"/>
      <c r="W20" s="253"/>
      <c r="X20" s="254"/>
      <c r="Y20" s="136" t="s">
        <v>25</v>
      </c>
      <c r="Z20" s="531" t="s">
        <v>278</v>
      </c>
      <c r="AA20" s="531"/>
      <c r="AB20" s="532"/>
      <c r="AC20" s="53"/>
      <c r="AD20" s="53"/>
      <c r="AE20" s="555"/>
      <c r="AG20" s="53"/>
      <c r="AH20" s="53"/>
      <c r="AI20" s="56"/>
      <c r="AJ20" s="53"/>
      <c r="AK20" s="53"/>
      <c r="AL20" s="147"/>
      <c r="AM20" s="56"/>
      <c r="AN20" s="256"/>
      <c r="AO20" s="610" t="s">
        <v>255</v>
      </c>
      <c r="AP20" s="558"/>
      <c r="AQ20" s="191"/>
      <c r="AR20" s="53"/>
      <c r="AS20" s="58"/>
      <c r="AT20" s="58"/>
      <c r="AW20" s="636"/>
    </row>
    <row r="21" spans="2:49" ht="25.15" customHeight="1" thickBot="1" x14ac:dyDescent="0.2">
      <c r="B21" s="604" t="s">
        <v>444</v>
      </c>
      <c r="C21" s="604"/>
      <c r="D21" s="604"/>
      <c r="E21" s="604"/>
      <c r="F21" s="604"/>
      <c r="G21" s="604"/>
      <c r="H21" s="604"/>
      <c r="I21" s="604"/>
      <c r="J21" s="604"/>
      <c r="K21" s="56"/>
      <c r="L21" s="53"/>
      <c r="M21" s="555"/>
      <c r="N21" s="56"/>
      <c r="P21" s="535"/>
      <c r="Q21" s="562"/>
      <c r="R21" s="562"/>
      <c r="S21" s="562"/>
      <c r="T21" s="52" t="s">
        <v>13</v>
      </c>
      <c r="U21" s="131"/>
      <c r="V21" s="131"/>
      <c r="W21" s="131"/>
      <c r="X21" s="131"/>
      <c r="Y21" s="549">
        <f>+P18-Y18</f>
        <v>0</v>
      </c>
      <c r="Z21" s="550"/>
      <c r="AA21" s="550"/>
      <c r="AB21" s="52" t="s">
        <v>4</v>
      </c>
      <c r="AC21" s="133"/>
      <c r="AD21" s="53"/>
      <c r="AE21" s="556"/>
      <c r="AG21" s="53"/>
      <c r="AH21" s="53"/>
      <c r="AI21" s="56"/>
      <c r="AJ21" s="53"/>
      <c r="AK21" s="53"/>
      <c r="AL21" s="53"/>
      <c r="AM21" s="53"/>
      <c r="AN21" s="147"/>
      <c r="AO21" s="95"/>
      <c r="AP21" s="44" t="s">
        <v>38</v>
      </c>
      <c r="AQ21" s="191"/>
      <c r="AR21" s="53"/>
      <c r="AS21"/>
      <c r="AT21"/>
      <c r="AU21"/>
      <c r="AV21"/>
      <c r="AW21" s="413"/>
    </row>
    <row r="22" spans="2:49" ht="25.5" customHeight="1" thickTop="1" thickBot="1" x14ac:dyDescent="0.2">
      <c r="B22" s="605"/>
      <c r="C22" s="605"/>
      <c r="D22" s="605"/>
      <c r="E22" s="605"/>
      <c r="F22" s="605"/>
      <c r="G22" s="605"/>
      <c r="H22" s="605"/>
      <c r="I22" s="605"/>
      <c r="J22" s="605"/>
      <c r="K22" s="56"/>
      <c r="L22" s="53"/>
      <c r="M22" s="555"/>
      <c r="N22" s="56"/>
      <c r="P22" s="559" t="str">
        <f>+IF(P21=0,"",IF(P18&lt;P21,"エラー !：④の内数である⑤の量が④を超えています",""))</f>
        <v/>
      </c>
      <c r="Q22" s="559"/>
      <c r="R22" s="559"/>
      <c r="S22" s="559"/>
      <c r="T22" s="559"/>
      <c r="U22" s="559"/>
      <c r="V22" s="559"/>
      <c r="W22" s="132"/>
      <c r="X22" s="132"/>
      <c r="Y22" s="132"/>
      <c r="Z22" s="132"/>
      <c r="AA22" s="132"/>
      <c r="AB22" s="132"/>
      <c r="AC22" s="53"/>
      <c r="AD22" s="53"/>
      <c r="AE22" s="186"/>
      <c r="AG22" s="53"/>
      <c r="AH22" s="53"/>
      <c r="AI22" s="56"/>
      <c r="AJ22" s="53"/>
      <c r="AK22" s="53"/>
      <c r="AL22" s="53"/>
      <c r="AM22" s="53"/>
      <c r="AN22" s="53"/>
      <c r="AW22" s="413"/>
    </row>
    <row r="23" spans="2:49" ht="27" customHeight="1" thickTop="1" thickBot="1" x14ac:dyDescent="0.2">
      <c r="B23" s="601" t="s">
        <v>199</v>
      </c>
      <c r="C23" s="540"/>
      <c r="D23" s="539" t="s">
        <v>445</v>
      </c>
      <c r="E23" s="539"/>
      <c r="F23" s="539"/>
      <c r="G23" s="540"/>
      <c r="H23" s="601" t="s">
        <v>446</v>
      </c>
      <c r="I23" s="539"/>
      <c r="J23" s="540"/>
      <c r="K23" s="56"/>
      <c r="L23" s="53"/>
      <c r="M23" s="555"/>
      <c r="N23" s="56"/>
      <c r="O23" s="48"/>
      <c r="P23" s="51" t="s">
        <v>88</v>
      </c>
      <c r="Q23" s="557" t="s">
        <v>32</v>
      </c>
      <c r="R23" s="557"/>
      <c r="S23" s="557"/>
      <c r="T23" s="558"/>
      <c r="U23" s="560"/>
      <c r="V23" s="561"/>
      <c r="W23" s="561"/>
      <c r="X23" s="561"/>
      <c r="AC23" s="53"/>
      <c r="AD23" s="53"/>
      <c r="AE23"/>
      <c r="AF23"/>
      <c r="AG23"/>
      <c r="AH23"/>
      <c r="AI23" s="258"/>
      <c r="AJ23"/>
      <c r="AK23" s="53"/>
      <c r="AL23" s="53"/>
      <c r="AM23" s="53"/>
      <c r="AN23" s="151"/>
      <c r="AP23" s="53"/>
      <c r="AR23" s="49"/>
      <c r="AS23" s="136" t="s">
        <v>190</v>
      </c>
      <c r="AT23" s="531" t="s">
        <v>191</v>
      </c>
      <c r="AU23" s="531"/>
      <c r="AV23" s="532"/>
      <c r="AW23" s="413"/>
    </row>
    <row r="24" spans="2:49" ht="27" customHeight="1" thickBot="1" x14ac:dyDescent="0.2">
      <c r="B24" s="614" t="s">
        <v>200</v>
      </c>
      <c r="C24" s="615"/>
      <c r="D24" s="603">
        <v>0</v>
      </c>
      <c r="E24" s="603"/>
      <c r="F24" s="603"/>
      <c r="G24" s="195" t="s">
        <v>198</v>
      </c>
      <c r="H24" s="581">
        <f>+F12</f>
        <v>0</v>
      </c>
      <c r="I24" s="582"/>
      <c r="J24" s="195" t="s">
        <v>198</v>
      </c>
      <c r="K24" s="56"/>
      <c r="L24" s="53"/>
      <c r="M24" s="556"/>
      <c r="P24" s="543"/>
      <c r="Q24" s="563"/>
      <c r="R24" s="563"/>
      <c r="S24" s="563"/>
      <c r="T24" s="44" t="s">
        <v>13</v>
      </c>
      <c r="U24"/>
      <c r="V24"/>
      <c r="W24"/>
      <c r="X24"/>
      <c r="AC24" s="53"/>
      <c r="AD24" s="53"/>
      <c r="AE24"/>
      <c r="AF24"/>
      <c r="AG24"/>
      <c r="AH24"/>
      <c r="AI24" s="258"/>
      <c r="AJ24"/>
      <c r="AK24" s="53"/>
      <c r="AL24" s="141"/>
      <c r="AM24" s="53"/>
      <c r="AN24" s="53"/>
      <c r="AQ24" s="56"/>
      <c r="AR24" s="146"/>
      <c r="AS24" s="549">
        <f>+ROUND(AU16,1)+ROUND(AA28,1)</f>
        <v>0</v>
      </c>
      <c r="AT24" s="550"/>
      <c r="AU24" s="550"/>
      <c r="AV24" s="52" t="s">
        <v>13</v>
      </c>
      <c r="AW24" s="413"/>
    </row>
    <row r="25" spans="2:49" ht="27" customHeight="1" thickBot="1" x14ac:dyDescent="0.2">
      <c r="B25" s="614" t="s">
        <v>201</v>
      </c>
      <c r="C25" s="615"/>
      <c r="D25" s="603">
        <v>0</v>
      </c>
      <c r="E25" s="603"/>
      <c r="F25" s="603"/>
      <c r="G25" s="195" t="s">
        <v>198</v>
      </c>
      <c r="H25" s="581">
        <f>+P12+AH9</f>
        <v>0</v>
      </c>
      <c r="I25" s="582"/>
      <c r="J25" s="195" t="s">
        <v>198</v>
      </c>
      <c r="K25" s="56"/>
      <c r="L25" s="53"/>
      <c r="P25" s="53"/>
      <c r="Q25" s="53"/>
      <c r="R25" s="53"/>
      <c r="S25" s="53"/>
      <c r="T25" s="53"/>
      <c r="U25" s="53"/>
      <c r="V25" s="53"/>
      <c r="AE25" s="150"/>
      <c r="AH25" s="53"/>
      <c r="AI25" s="56"/>
      <c r="AJ25" s="53"/>
      <c r="AK25" s="53"/>
      <c r="AL25" s="187"/>
      <c r="AM25" s="187"/>
      <c r="AN25" s="187"/>
      <c r="AQ25" s="268"/>
      <c r="AR25" s="128"/>
      <c r="AW25" s="413"/>
    </row>
    <row r="26" spans="2:49" ht="27" customHeight="1" thickTop="1" thickBot="1" x14ac:dyDescent="0.2">
      <c r="B26" s="614" t="s">
        <v>202</v>
      </c>
      <c r="C26" s="615"/>
      <c r="D26" s="603">
        <v>0</v>
      </c>
      <c r="E26" s="603"/>
      <c r="F26" s="603"/>
      <c r="G26" s="195" t="s">
        <v>198</v>
      </c>
      <c r="H26" s="581">
        <f>+P21</f>
        <v>0</v>
      </c>
      <c r="I26" s="582"/>
      <c r="J26" s="195" t="s">
        <v>198</v>
      </c>
      <c r="K26" s="56"/>
      <c r="L26" s="144"/>
      <c r="M26" s="554" t="s">
        <v>35</v>
      </c>
      <c r="N26" s="48"/>
      <c r="O26" s="48"/>
      <c r="P26" s="247" t="s">
        <v>180</v>
      </c>
      <c r="Q26" s="557" t="s">
        <v>181</v>
      </c>
      <c r="R26" s="557"/>
      <c r="S26" s="557"/>
      <c r="T26" s="558"/>
      <c r="U26" s="48"/>
      <c r="V26" s="48"/>
      <c r="W26" s="48"/>
      <c r="X26" s="48"/>
      <c r="Y26" s="48"/>
      <c r="Z26" s="48"/>
      <c r="AA26" s="48"/>
      <c r="AB26" s="48"/>
      <c r="AC26" s="48"/>
      <c r="AD26" s="48"/>
      <c r="AE26" s="48"/>
      <c r="AF26" s="48"/>
      <c r="AG26" s="48"/>
      <c r="AH26" s="48"/>
      <c r="AI26" s="61"/>
      <c r="AJ26" s="48"/>
      <c r="AK26" s="49"/>
      <c r="AL26" s="136" t="s">
        <v>187</v>
      </c>
      <c r="AM26" s="531" t="s">
        <v>282</v>
      </c>
      <c r="AN26" s="531"/>
      <c r="AO26" s="531"/>
      <c r="AP26" s="532"/>
      <c r="AQ26" s="270"/>
      <c r="AR26" s="271"/>
      <c r="AS26" s="136" t="s">
        <v>192</v>
      </c>
      <c r="AT26" s="531" t="s">
        <v>430</v>
      </c>
      <c r="AU26" s="531"/>
      <c r="AV26" s="532"/>
      <c r="AW26" s="413"/>
    </row>
    <row r="27" spans="2:49" ht="27" customHeight="1" thickBot="1" x14ac:dyDescent="0.2">
      <c r="B27" s="614" t="s">
        <v>223</v>
      </c>
      <c r="C27" s="615"/>
      <c r="D27" s="603">
        <v>0</v>
      </c>
      <c r="E27" s="603"/>
      <c r="F27" s="603"/>
      <c r="G27" s="195" t="s">
        <v>198</v>
      </c>
      <c r="H27" s="581">
        <f>+Y21</f>
        <v>0</v>
      </c>
      <c r="I27" s="582"/>
      <c r="J27" s="195" t="s">
        <v>198</v>
      </c>
      <c r="M27" s="555"/>
      <c r="P27" s="585">
        <f>+R30+ROUND(R33,1)</f>
        <v>0</v>
      </c>
      <c r="Q27" s="586"/>
      <c r="R27" s="586"/>
      <c r="S27" s="586"/>
      <c r="T27" s="44" t="s">
        <v>38</v>
      </c>
      <c r="U27" s="64"/>
      <c r="V27" s="64"/>
      <c r="Y27" s="62" t="s">
        <v>39</v>
      </c>
      <c r="Z27" s="65"/>
      <c r="AH27" s="53"/>
      <c r="AI27" s="53"/>
      <c r="AJ27" s="53"/>
      <c r="AK27" s="53"/>
      <c r="AL27" s="549">
        <f>+AH18+P27</f>
        <v>0</v>
      </c>
      <c r="AM27" s="550"/>
      <c r="AN27" s="550"/>
      <c r="AO27" s="550"/>
      <c r="AP27" s="52" t="s">
        <v>13</v>
      </c>
      <c r="AQ27" s="268"/>
      <c r="AR27" s="128"/>
      <c r="AS27" s="535"/>
      <c r="AT27" s="536"/>
      <c r="AU27" s="536"/>
      <c r="AV27" s="52" t="s">
        <v>13</v>
      </c>
      <c r="AW27" s="413"/>
    </row>
    <row r="28" spans="2:49" ht="27" customHeight="1" thickTop="1" thickBot="1" x14ac:dyDescent="0.2">
      <c r="B28" s="631" t="s">
        <v>332</v>
      </c>
      <c r="C28" s="632"/>
      <c r="D28" s="603">
        <v>0</v>
      </c>
      <c r="E28" s="603"/>
      <c r="F28" s="603"/>
      <c r="G28" s="195" t="s">
        <v>198</v>
      </c>
      <c r="H28" s="581">
        <f>+P15+AH12</f>
        <v>0</v>
      </c>
      <c r="I28" s="582"/>
      <c r="J28" s="195" t="s">
        <v>198</v>
      </c>
      <c r="M28" s="555"/>
      <c r="P28" s="56"/>
      <c r="U28" s="53"/>
      <c r="V28" s="53"/>
      <c r="Y28" s="587" t="s">
        <v>175</v>
      </c>
      <c r="Z28" s="588"/>
      <c r="AA28" s="543"/>
      <c r="AB28" s="544"/>
      <c r="AC28" s="544"/>
      <c r="AD28" s="544"/>
      <c r="AE28" s="544"/>
      <c r="AF28" s="44" t="s">
        <v>13</v>
      </c>
      <c r="AH28" s="53"/>
      <c r="AI28" s="53"/>
      <c r="AN28" s="267"/>
      <c r="AQ28" s="268"/>
      <c r="AR28" s="128"/>
      <c r="AS28" s="410" t="str">
        <f>+IF(AS27=0,"",IF(AL27&lt;(AS24+AS27+AS31),"エラー !：⑩の内数である（⑫+⑬＋⑭）の量が⑩を超えています",""))</f>
        <v/>
      </c>
      <c r="AT28" s="408"/>
      <c r="AU28" s="408"/>
      <c r="AV28" s="408"/>
      <c r="AW28" s="413"/>
    </row>
    <row r="29" spans="2:49" ht="27" customHeight="1" thickTop="1" thickBot="1" x14ac:dyDescent="0.2">
      <c r="B29" s="614" t="s">
        <v>224</v>
      </c>
      <c r="C29" s="615"/>
      <c r="D29" s="603">
        <v>0</v>
      </c>
      <c r="E29" s="603"/>
      <c r="F29" s="603"/>
      <c r="G29" s="195" t="s">
        <v>198</v>
      </c>
      <c r="H29" s="581">
        <f>+AL27</f>
        <v>0</v>
      </c>
      <c r="I29" s="582"/>
      <c r="J29" s="195" t="s">
        <v>198</v>
      </c>
      <c r="M29" s="555"/>
      <c r="P29" s="56"/>
      <c r="Q29" s="144"/>
      <c r="R29" s="51" t="s">
        <v>183</v>
      </c>
      <c r="S29" s="557" t="s">
        <v>33</v>
      </c>
      <c r="T29" s="571"/>
      <c r="U29" s="571"/>
      <c r="V29" s="572"/>
      <c r="W29" s="48"/>
      <c r="X29" s="66"/>
      <c r="Y29" s="587" t="s">
        <v>258</v>
      </c>
      <c r="Z29" s="588"/>
      <c r="AA29" s="543"/>
      <c r="AB29" s="544"/>
      <c r="AC29" s="544"/>
      <c r="AD29" s="544"/>
      <c r="AE29" s="544"/>
      <c r="AF29" s="44" t="s">
        <v>13</v>
      </c>
      <c r="AH29" s="53"/>
      <c r="AI29" s="53"/>
      <c r="AJ29" s="53"/>
      <c r="AK29" s="53"/>
      <c r="AL29" s="136" t="s">
        <v>188</v>
      </c>
      <c r="AM29" s="531" t="s">
        <v>189</v>
      </c>
      <c r="AN29" s="531"/>
      <c r="AO29" s="531"/>
      <c r="AP29" s="532"/>
      <c r="AQ29" s="269"/>
      <c r="AR29" s="272"/>
      <c r="AS29" s="579" t="s">
        <v>193</v>
      </c>
      <c r="AT29" s="575" t="s">
        <v>431</v>
      </c>
      <c r="AU29" s="575"/>
      <c r="AV29" s="576"/>
      <c r="AW29" s="413"/>
    </row>
    <row r="30" spans="2:49" ht="27" customHeight="1" thickBot="1" x14ac:dyDescent="0.2">
      <c r="B30" s="614" t="s">
        <v>225</v>
      </c>
      <c r="C30" s="615"/>
      <c r="D30" s="603">
        <v>0</v>
      </c>
      <c r="E30" s="603"/>
      <c r="F30" s="603"/>
      <c r="G30" s="195" t="s">
        <v>198</v>
      </c>
      <c r="H30" s="581">
        <f>+AL30</f>
        <v>0</v>
      </c>
      <c r="I30" s="582"/>
      <c r="J30" s="195" t="s">
        <v>198</v>
      </c>
      <c r="M30" s="555"/>
      <c r="P30" s="56"/>
      <c r="R30" s="585">
        <f>+ROUND(AA28,1)+ROUND(AA29,1)+ROUND(AA30,1)</f>
        <v>0</v>
      </c>
      <c r="S30" s="586"/>
      <c r="T30" s="586"/>
      <c r="U30" s="586"/>
      <c r="V30" s="44" t="s">
        <v>16</v>
      </c>
      <c r="Y30" s="587" t="s">
        <v>186</v>
      </c>
      <c r="Z30" s="588"/>
      <c r="AA30" s="543"/>
      <c r="AB30" s="544"/>
      <c r="AC30" s="544"/>
      <c r="AD30" s="544"/>
      <c r="AE30" s="544"/>
      <c r="AF30" s="44" t="s">
        <v>13</v>
      </c>
      <c r="AL30" s="535"/>
      <c r="AM30" s="536"/>
      <c r="AN30" s="536"/>
      <c r="AO30" s="536"/>
      <c r="AP30" s="52" t="s">
        <v>13</v>
      </c>
      <c r="AS30" s="580"/>
      <c r="AT30" s="577"/>
      <c r="AU30" s="577"/>
      <c r="AV30" s="578"/>
      <c r="AW30" s="413"/>
    </row>
    <row r="31" spans="2:49" ht="27" customHeight="1" thickTop="1" thickBot="1" x14ac:dyDescent="0.2">
      <c r="B31" s="614" t="s">
        <v>226</v>
      </c>
      <c r="C31" s="615"/>
      <c r="D31" s="603">
        <v>0</v>
      </c>
      <c r="E31" s="603"/>
      <c r="F31" s="603"/>
      <c r="G31" s="195" t="s">
        <v>198</v>
      </c>
      <c r="H31" s="581">
        <f>+AS24</f>
        <v>0</v>
      </c>
      <c r="I31" s="582"/>
      <c r="J31" s="195" t="s">
        <v>198</v>
      </c>
      <c r="M31" s="555"/>
      <c r="P31" s="56"/>
      <c r="Y31"/>
      <c r="Z31"/>
      <c r="AA31" s="67" t="s">
        <v>90</v>
      </c>
      <c r="AK31" s="128"/>
      <c r="AL31" s="530" t="str">
        <f>+IF(AL30=0,"",IF(AL27&lt;AL30,"エラー !：⑩の内数である⑪の量が⑩を超えています",""))</f>
        <v/>
      </c>
      <c r="AM31" s="530"/>
      <c r="AN31" s="530"/>
      <c r="AO31" s="530"/>
      <c r="AP31" s="530"/>
      <c r="AQ31" s="530"/>
      <c r="AR31" s="41"/>
      <c r="AS31" s="573"/>
      <c r="AT31" s="574"/>
      <c r="AU31" s="574"/>
      <c r="AV31" s="163" t="s">
        <v>13</v>
      </c>
      <c r="AW31" s="413"/>
    </row>
    <row r="32" spans="2:49" ht="27" customHeight="1" thickTop="1" thickBot="1" x14ac:dyDescent="0.2">
      <c r="B32" s="614" t="s">
        <v>428</v>
      </c>
      <c r="C32" s="615"/>
      <c r="D32" s="603">
        <v>0</v>
      </c>
      <c r="E32" s="603"/>
      <c r="F32" s="603"/>
      <c r="G32" s="195" t="s">
        <v>198</v>
      </c>
      <c r="H32" s="581">
        <f>+AS27</f>
        <v>0</v>
      </c>
      <c r="I32" s="582"/>
      <c r="J32" s="195" t="s">
        <v>198</v>
      </c>
      <c r="M32" s="555"/>
      <c r="P32" s="56"/>
      <c r="Q32" s="144"/>
      <c r="R32" s="51" t="s">
        <v>185</v>
      </c>
      <c r="S32" s="557" t="s">
        <v>37</v>
      </c>
      <c r="T32" s="571"/>
      <c r="U32" s="571"/>
      <c r="V32" s="572"/>
      <c r="W32" s="53"/>
      <c r="X32" s="53"/>
      <c r="Y32"/>
      <c r="Z32"/>
      <c r="AA32" s="621" t="s">
        <v>330</v>
      </c>
      <c r="AB32" s="622"/>
      <c r="AC32" s="622"/>
      <c r="AD32" s="622"/>
      <c r="AE32" s="622"/>
      <c r="AF32" s="622" t="s">
        <v>194</v>
      </c>
      <c r="AG32" s="622"/>
      <c r="AH32" s="622"/>
      <c r="AI32" s="622"/>
      <c r="AJ32" s="622"/>
      <c r="AK32" s="622"/>
      <c r="AL32" s="622" t="s">
        <v>195</v>
      </c>
      <c r="AM32" s="622"/>
      <c r="AN32" s="622"/>
      <c r="AO32" s="627"/>
      <c r="AP32" s="189"/>
      <c r="AS32" s="411" t="str">
        <f>+IF(AS31=0,"",IF(AL27&lt;(AS24+AS27+AS31),"エラー !：⑩の内数である（⑫+⑬＋⑭）の量が⑩を超えています",""))</f>
        <v/>
      </c>
      <c r="AT32" s="409"/>
      <c r="AU32" s="409"/>
      <c r="AV32" s="409"/>
      <c r="AW32" s="413"/>
    </row>
    <row r="33" spans="2:62" ht="27" customHeight="1" thickBot="1" x14ac:dyDescent="0.2">
      <c r="B33" s="618" t="s">
        <v>429</v>
      </c>
      <c r="C33" s="619"/>
      <c r="D33" s="569">
        <v>0</v>
      </c>
      <c r="E33" s="570"/>
      <c r="F33" s="570"/>
      <c r="G33" s="196" t="s">
        <v>198</v>
      </c>
      <c r="H33" s="583">
        <f>+AS31</f>
        <v>0</v>
      </c>
      <c r="I33" s="584"/>
      <c r="J33" s="196" t="s">
        <v>198</v>
      </c>
      <c r="M33" s="556"/>
      <c r="R33" s="543"/>
      <c r="S33" s="544"/>
      <c r="T33" s="544"/>
      <c r="U33" s="544"/>
      <c r="V33" s="44" t="s">
        <v>38</v>
      </c>
      <c r="W33" s="53"/>
      <c r="X33" s="53"/>
      <c r="Y33"/>
      <c r="Z33"/>
      <c r="AA33" s="623"/>
      <c r="AB33" s="624"/>
      <c r="AC33" s="624"/>
      <c r="AD33" s="624"/>
      <c r="AE33" s="624"/>
      <c r="AF33" s="624"/>
      <c r="AG33" s="624"/>
      <c r="AH33" s="624"/>
      <c r="AI33" s="624"/>
      <c r="AJ33" s="624"/>
      <c r="AK33" s="624"/>
      <c r="AL33" s="624"/>
      <c r="AM33" s="624"/>
      <c r="AN33" s="624"/>
      <c r="AO33" s="628"/>
      <c r="AP33" s="189"/>
      <c r="AW33" s="413"/>
    </row>
    <row r="34" spans="2:62" ht="24" customHeight="1" x14ac:dyDescent="0.15">
      <c r="C34" s="259" t="str">
        <f>+IF(D30=0,"",IF(D29&lt;D30,"エラー !：上の表は、⑩の内数である⑪の量が⑩を超えています",""))</f>
        <v/>
      </c>
      <c r="AA34" s="625"/>
      <c r="AB34" s="626"/>
      <c r="AC34" s="626"/>
      <c r="AD34" s="626"/>
      <c r="AE34" s="626"/>
      <c r="AF34" s="626"/>
      <c r="AG34" s="626"/>
      <c r="AH34" s="626"/>
      <c r="AI34" s="626"/>
      <c r="AJ34" s="626"/>
      <c r="AK34" s="626"/>
      <c r="AL34" s="626"/>
      <c r="AM34" s="626"/>
      <c r="AN34" s="626"/>
      <c r="AO34" s="629"/>
      <c r="AP34" s="189"/>
      <c r="AW34" s="413"/>
    </row>
    <row r="35" spans="2:62" ht="15" customHeight="1" x14ac:dyDescent="0.15">
      <c r="C35" s="260" t="str">
        <f>+IF(D31=0,"",IF(D29&lt;D31,"エラー !：上の表は、⑩の内数である⑫の量が⑩を超えています",""))</f>
        <v/>
      </c>
      <c r="AF35" s="64"/>
      <c r="AG35" s="64"/>
      <c r="AH35" s="64"/>
      <c r="AI35" s="64"/>
      <c r="AJ35" s="64"/>
      <c r="AK35" s="64"/>
      <c r="AL35" s="53"/>
      <c r="AM35" s="53"/>
      <c r="AN35" s="53"/>
      <c r="AO35" s="53"/>
      <c r="AP35" s="53"/>
      <c r="AQ35" s="53"/>
      <c r="AR35" s="53"/>
    </row>
    <row r="36" spans="2:62" ht="15" customHeight="1" x14ac:dyDescent="0.15">
      <c r="C36" s="260" t="str">
        <f>+IF(D32=0,"",IF(D29&lt;D32,"エラー !：上の表は、⑩の内数である⑬の量が⑩を超えています",""))</f>
        <v/>
      </c>
      <c r="AF36" s="64"/>
      <c r="AG36" s="64"/>
      <c r="AH36" s="64"/>
      <c r="AI36" s="64"/>
      <c r="AJ36" s="64"/>
      <c r="AK36" s="64"/>
      <c r="AL36" s="64"/>
      <c r="AM36" s="152"/>
      <c r="AN36" s="152"/>
      <c r="AO36" s="128"/>
      <c r="AP36" s="53"/>
      <c r="AQ36" s="53"/>
      <c r="AR36" s="53"/>
      <c r="AS36" s="53"/>
      <c r="AT36" s="53"/>
      <c r="AU36" s="53"/>
      <c r="AV36" s="53"/>
      <c r="AW36" s="68"/>
      <c r="AY36" s="53"/>
      <c r="AZ36" s="53"/>
      <c r="BA36" s="53"/>
      <c r="BB36" s="53"/>
      <c r="BC36" s="53"/>
      <c r="BD36" s="53"/>
    </row>
    <row r="37" spans="2:62" ht="15" customHeight="1" x14ac:dyDescent="0.15">
      <c r="C37" s="260" t="str">
        <f>+IF(D33=0,"",IF(D29&lt;D33,"エラー !：上の表は、⑩の内数である⑭の量が⑩を超えています",""))</f>
        <v/>
      </c>
      <c r="J37" s="68"/>
      <c r="K37" s="68"/>
      <c r="R37" s="68"/>
      <c r="S37" s="68"/>
      <c r="T37" s="68"/>
      <c r="AF37" s="53"/>
      <c r="AG37" s="53"/>
      <c r="AH37" s="53"/>
      <c r="AI37" s="53"/>
      <c r="AJ37" s="53"/>
      <c r="AK37" s="53"/>
      <c r="AL37" s="64"/>
      <c r="AM37" s="128"/>
      <c r="AN37" s="128"/>
      <c r="AO37" s="128"/>
      <c r="AP37" s="53"/>
      <c r="AQ37" s="53"/>
      <c r="AR37" s="53"/>
      <c r="AS37" s="53"/>
      <c r="AT37" s="53"/>
      <c r="AU37" s="64"/>
      <c r="AV37" s="64"/>
      <c r="AW37" s="68"/>
      <c r="AY37" s="53"/>
      <c r="AZ37" s="53"/>
      <c r="BA37" s="53"/>
      <c r="BB37" s="53"/>
      <c r="BC37" s="53"/>
      <c r="BD37" s="53"/>
    </row>
    <row r="38" spans="2:62" ht="13.5" x14ac:dyDescent="0.15">
      <c r="H38" s="279"/>
      <c r="J38" s="68"/>
      <c r="K38" s="68"/>
      <c r="R38" s="68"/>
      <c r="S38" s="68"/>
      <c r="T38" s="68"/>
      <c r="AF38" s="53"/>
      <c r="AG38" s="53"/>
      <c r="AH38" s="53"/>
      <c r="AI38" s="53"/>
      <c r="AJ38" s="53"/>
      <c r="AK38" s="53"/>
      <c r="AL38" s="64"/>
      <c r="AM38" s="128"/>
      <c r="AN38" s="128"/>
      <c r="AO38" s="128"/>
      <c r="AP38" s="53"/>
      <c r="AQ38" s="53"/>
      <c r="AR38" s="53"/>
      <c r="AS38" s="128"/>
      <c r="AT38" s="152"/>
      <c r="AU38" s="64"/>
      <c r="AV38" s="64"/>
      <c r="AW38" s="68"/>
      <c r="AY38" s="53"/>
      <c r="AZ38" s="53"/>
      <c r="BA38" s="53"/>
      <c r="BB38" s="53"/>
      <c r="BC38" s="53"/>
      <c r="BD38" s="53"/>
    </row>
    <row r="39" spans="2:62" ht="13.5" x14ac:dyDescent="0.15">
      <c r="H39" s="279"/>
      <c r="J39" s="68"/>
      <c r="K39" s="68"/>
      <c r="R39" s="68"/>
      <c r="S39" s="68"/>
      <c r="T39" s="68"/>
      <c r="AF39" s="53"/>
      <c r="AG39" s="53"/>
      <c r="AH39" s="53"/>
      <c r="AI39" s="53"/>
      <c r="AJ39" s="53"/>
      <c r="AK39" s="53"/>
      <c r="AL39" s="64"/>
      <c r="AM39" s="128"/>
      <c r="AN39" s="128"/>
      <c r="AO39" s="128"/>
      <c r="AP39" s="53"/>
      <c r="AQ39" s="53"/>
      <c r="AR39" s="53"/>
      <c r="AS39" s="128"/>
      <c r="AT39" s="64"/>
      <c r="AU39" s="64"/>
      <c r="AV39" s="64"/>
      <c r="AW39" s="68"/>
      <c r="AY39" s="53"/>
      <c r="AZ39" s="53"/>
      <c r="BA39" s="53"/>
      <c r="BB39" s="53"/>
      <c r="BC39" s="53"/>
      <c r="BD39" s="53"/>
    </row>
    <row r="40" spans="2:62" ht="13.5" x14ac:dyDescent="0.15">
      <c r="H40" s="279"/>
      <c r="J40" s="68"/>
      <c r="K40" s="68"/>
      <c r="R40" s="68"/>
      <c r="S40" s="68"/>
      <c r="T40" s="68"/>
      <c r="AF40" s="53"/>
      <c r="AG40" s="53"/>
      <c r="AH40" s="53"/>
      <c r="AI40" s="53"/>
      <c r="AJ40" s="53"/>
      <c r="AK40" s="53"/>
      <c r="AL40" s="64"/>
      <c r="AM40" s="128"/>
      <c r="AN40" s="128"/>
      <c r="AO40" s="128"/>
      <c r="AP40" s="53"/>
      <c r="AQ40" s="53"/>
      <c r="AR40" s="53"/>
      <c r="AS40" s="128"/>
      <c r="AT40" s="64"/>
      <c r="AU40" s="64"/>
      <c r="AV40" s="64"/>
      <c r="AW40" s="68"/>
      <c r="AY40" s="53"/>
      <c r="AZ40" s="53"/>
      <c r="BA40" s="53"/>
      <c r="BB40" s="53"/>
      <c r="BC40" s="53"/>
      <c r="BD40" s="53"/>
    </row>
    <row r="41" spans="2:62" ht="13.5" x14ac:dyDescent="0.15">
      <c r="H41" s="279"/>
      <c r="J41" s="68"/>
      <c r="K41" s="68"/>
      <c r="R41" s="68"/>
      <c r="S41" s="68"/>
      <c r="T41" s="68"/>
      <c r="AF41" s="53"/>
      <c r="AG41" s="53"/>
      <c r="AH41" s="53"/>
      <c r="AI41" s="53"/>
      <c r="AJ41" s="53"/>
      <c r="AK41" s="53"/>
      <c r="AL41" s="53"/>
      <c r="AM41" s="53"/>
      <c r="AN41" s="53"/>
      <c r="AO41" s="53"/>
      <c r="AP41" s="53"/>
      <c r="AQ41" s="53"/>
      <c r="AR41" s="53"/>
      <c r="AS41" s="128"/>
      <c r="AT41" s="64"/>
      <c r="AU41" s="64"/>
      <c r="AV41" s="64"/>
      <c r="AW41" s="68"/>
      <c r="AY41" s="53"/>
      <c r="AZ41" s="53"/>
      <c r="BA41" s="53"/>
      <c r="BB41" s="53"/>
      <c r="BC41" s="53"/>
      <c r="BD41" s="53"/>
    </row>
    <row r="42" spans="2:62" ht="13.5" x14ac:dyDescent="0.15">
      <c r="H42" s="279"/>
      <c r="I42" s="68"/>
      <c r="J42" s="68"/>
      <c r="K42" s="68"/>
      <c r="R42" s="68"/>
      <c r="S42" s="68"/>
      <c r="T42" s="68"/>
      <c r="AQ42" s="53"/>
      <c r="AR42" s="53"/>
      <c r="AS42" s="128"/>
      <c r="AT42" s="64"/>
      <c r="AY42" s="53"/>
      <c r="AZ42" s="53"/>
      <c r="BA42" s="53"/>
      <c r="BB42" s="53"/>
      <c r="BC42" s="53"/>
      <c r="BD42" s="53"/>
    </row>
    <row r="43" spans="2:62" x14ac:dyDescent="0.15">
      <c r="H43" s="279"/>
      <c r="I43" s="68"/>
      <c r="J43" s="68"/>
      <c r="K43" s="68"/>
      <c r="R43" s="68"/>
      <c r="S43" s="68"/>
      <c r="T43" s="68"/>
      <c r="AW43" s="68"/>
      <c r="AY43" s="53"/>
      <c r="AZ43" s="53"/>
      <c r="BA43" s="53"/>
      <c r="BB43" s="53"/>
      <c r="BC43" s="53"/>
      <c r="BD43" s="53"/>
    </row>
    <row r="44" spans="2:62" x14ac:dyDescent="0.15">
      <c r="H44" s="279"/>
      <c r="I44" s="68"/>
      <c r="J44" s="68"/>
      <c r="K44" s="68"/>
      <c r="R44" s="68"/>
      <c r="S44" s="68"/>
      <c r="T44" s="68"/>
      <c r="AW44" s="68"/>
    </row>
    <row r="45" spans="2:62" x14ac:dyDescent="0.15">
      <c r="H45" s="279"/>
      <c r="I45" s="68"/>
      <c r="J45" s="68"/>
      <c r="K45" s="68"/>
      <c r="R45" s="68"/>
      <c r="S45" s="68"/>
      <c r="T45" s="68"/>
    </row>
    <row r="46" spans="2:62" x14ac:dyDescent="0.15">
      <c r="H46" s="279"/>
      <c r="I46" s="68"/>
      <c r="J46" s="68"/>
      <c r="K46" s="68"/>
      <c r="R46" s="68"/>
      <c r="S46" s="68"/>
      <c r="T46" s="68"/>
    </row>
    <row r="47" spans="2:62" ht="13.5" x14ac:dyDescent="0.15">
      <c r="H47" s="279"/>
      <c r="I47" s="68"/>
      <c r="J47" s="68"/>
      <c r="K47" s="68"/>
      <c r="R47" s="68"/>
      <c r="S47" s="68"/>
      <c r="T47" s="68"/>
      <c r="BH47" s="69"/>
      <c r="BI47" s="69"/>
      <c r="BJ47" s="67"/>
    </row>
    <row r="48" spans="2:62" x14ac:dyDescent="0.15">
      <c r="I48" s="68"/>
      <c r="J48" s="68"/>
      <c r="K48" s="68"/>
      <c r="R48" s="68"/>
      <c r="S48" s="68"/>
      <c r="T48" s="68"/>
      <c r="BH48" s="67"/>
    </row>
    <row r="49" spans="7:62" x14ac:dyDescent="0.15">
      <c r="G49" s="68"/>
      <c r="H49" s="68"/>
      <c r="I49" s="68"/>
      <c r="J49" s="68"/>
      <c r="K49" s="68"/>
      <c r="R49" s="68"/>
      <c r="S49" s="68"/>
      <c r="T49" s="68"/>
      <c r="BE49" s="67"/>
      <c r="BF49" s="67"/>
      <c r="BG49" s="67"/>
      <c r="BH49" s="67"/>
    </row>
    <row r="50" spans="7:62" x14ac:dyDescent="0.15">
      <c r="G50" s="68"/>
      <c r="H50" s="68"/>
      <c r="I50" s="68"/>
      <c r="J50" s="68"/>
      <c r="K50" s="68"/>
      <c r="R50" s="68"/>
      <c r="S50" s="68"/>
      <c r="T50" s="68"/>
      <c r="BE50" s="67"/>
      <c r="BF50" s="67"/>
      <c r="BG50" s="67"/>
      <c r="BH50" s="67"/>
    </row>
    <row r="51" spans="7:62" x14ac:dyDescent="0.15">
      <c r="G51" s="68"/>
      <c r="H51" s="68"/>
      <c r="I51" s="68"/>
      <c r="J51" s="68"/>
      <c r="K51" s="68"/>
      <c r="R51" s="68"/>
      <c r="S51" s="68"/>
      <c r="T51" s="68"/>
      <c r="BE51" s="67"/>
      <c r="BF51" s="67"/>
      <c r="BG51" s="67"/>
      <c r="BH51" s="67"/>
    </row>
    <row r="52" spans="7:62" x14ac:dyDescent="0.15">
      <c r="G52" s="68"/>
      <c r="H52" s="68"/>
      <c r="I52" s="68"/>
      <c r="J52" s="68"/>
      <c r="K52" s="68"/>
      <c r="R52" s="68"/>
      <c r="S52" s="68"/>
      <c r="T52" s="68"/>
      <c r="BE52" s="67"/>
      <c r="BF52" s="67"/>
      <c r="BG52" s="67"/>
      <c r="BH52" s="67"/>
    </row>
    <row r="53" spans="7:62" x14ac:dyDescent="0.15">
      <c r="G53" s="68"/>
      <c r="H53" s="68"/>
      <c r="I53" s="68"/>
      <c r="J53" s="68"/>
      <c r="K53" s="68"/>
      <c r="R53" s="68"/>
      <c r="S53" s="68"/>
      <c r="T53" s="68"/>
      <c r="BE53" s="67"/>
      <c r="BG53" s="67"/>
      <c r="BH53" s="67"/>
      <c r="BI53" s="67"/>
      <c r="BJ53" s="67"/>
    </row>
    <row r="54" spans="7:62" x14ac:dyDescent="0.15">
      <c r="G54" s="68"/>
      <c r="H54" s="68"/>
      <c r="I54" s="68"/>
      <c r="J54" s="68"/>
      <c r="K54" s="68"/>
      <c r="R54" s="68"/>
      <c r="S54" s="68"/>
      <c r="T54" s="68"/>
      <c r="BD54" s="67"/>
      <c r="BE54" s="70"/>
      <c r="BG54" s="67"/>
      <c r="BH54" s="67"/>
      <c r="BI54" s="67"/>
      <c r="BJ54" s="67"/>
    </row>
    <row r="55" spans="7:62" x14ac:dyDescent="0.15">
      <c r="G55" s="68"/>
      <c r="H55" s="68"/>
      <c r="I55" s="68"/>
      <c r="J55" s="68"/>
      <c r="K55" s="68"/>
      <c r="R55" s="68"/>
      <c r="S55" s="68"/>
      <c r="T55" s="68"/>
      <c r="BD55" s="67"/>
      <c r="BE55" s="70"/>
      <c r="BG55" s="67"/>
      <c r="BH55" s="67"/>
      <c r="BI55" s="67"/>
      <c r="BJ55" s="67"/>
    </row>
    <row r="56" spans="7:62" x14ac:dyDescent="0.15">
      <c r="G56" s="68"/>
      <c r="H56" s="68"/>
      <c r="I56" s="68"/>
      <c r="J56" s="68"/>
      <c r="K56" s="68"/>
      <c r="R56" s="68"/>
      <c r="S56" s="68"/>
      <c r="T56" s="68"/>
      <c r="BD56" s="67"/>
      <c r="BE56" s="70"/>
      <c r="BG56" s="67"/>
      <c r="BH56" s="67"/>
      <c r="BI56" s="67"/>
      <c r="BJ56" s="67"/>
    </row>
    <row r="57" spans="7:62" x14ac:dyDescent="0.15">
      <c r="G57" s="68"/>
      <c r="H57" s="68"/>
      <c r="I57" s="68"/>
      <c r="BD57" s="67"/>
      <c r="BE57" s="70"/>
      <c r="BG57" s="67"/>
      <c r="BH57" s="67"/>
      <c r="BI57" s="67"/>
      <c r="BJ57" s="67"/>
    </row>
    <row r="58" spans="7:62" ht="12.75" x14ac:dyDescent="0.15">
      <c r="G58" s="68"/>
      <c r="H58" s="68"/>
      <c r="I58" s="68"/>
      <c r="L58" s="68"/>
      <c r="M58" s="71"/>
      <c r="N58" s="68"/>
      <c r="O58" s="68"/>
      <c r="BD58" s="67"/>
      <c r="BE58" s="70"/>
      <c r="BG58" s="67"/>
      <c r="BH58" s="67"/>
      <c r="BI58" s="67"/>
      <c r="BJ58" s="67"/>
    </row>
    <row r="59" spans="7:62" x14ac:dyDescent="0.15">
      <c r="G59" s="68"/>
      <c r="H59" s="68"/>
      <c r="I59" s="68"/>
      <c r="BD59" s="67"/>
      <c r="BE59" s="70"/>
      <c r="BG59" s="67"/>
      <c r="BH59" s="67"/>
      <c r="BI59" s="67"/>
      <c r="BJ59" s="67"/>
    </row>
    <row r="60" spans="7:62" x14ac:dyDescent="0.15">
      <c r="G60" s="68"/>
      <c r="H60" s="68"/>
      <c r="I60" s="68"/>
      <c r="BD60" s="67"/>
      <c r="BE60" s="70"/>
      <c r="BG60" s="67"/>
      <c r="BH60" s="67"/>
      <c r="BI60" s="67"/>
      <c r="BJ60" s="67"/>
    </row>
    <row r="61" spans="7:62" x14ac:dyDescent="0.15">
      <c r="G61" s="68"/>
      <c r="H61" s="68"/>
      <c r="I61" s="68"/>
      <c r="BD61" s="67"/>
      <c r="BE61" s="70"/>
      <c r="BG61" s="67"/>
      <c r="BH61" s="67"/>
      <c r="BI61" s="67"/>
      <c r="BJ61" s="67"/>
    </row>
    <row r="62" spans="7:62" x14ac:dyDescent="0.15">
      <c r="BD62" s="67"/>
      <c r="BE62" s="70"/>
      <c r="BG62" s="67"/>
      <c r="BH62" s="67"/>
      <c r="BI62" s="67"/>
      <c r="BJ62" s="67"/>
    </row>
    <row r="63" spans="7:62" x14ac:dyDescent="0.15">
      <c r="BD63" s="67"/>
      <c r="BE63" s="70"/>
      <c r="BG63" s="67"/>
      <c r="BH63" s="67"/>
      <c r="BI63" s="67"/>
      <c r="BJ63" s="67"/>
    </row>
    <row r="64" spans="7:62" x14ac:dyDescent="0.15">
      <c r="BD64" s="67"/>
      <c r="BE64" s="70"/>
      <c r="BG64" s="67"/>
      <c r="BH64" s="67"/>
      <c r="BI64" s="67"/>
      <c r="BJ64" s="67"/>
    </row>
    <row r="65" spans="12:62" x14ac:dyDescent="0.15">
      <c r="BD65" s="67"/>
      <c r="BE65" s="70"/>
      <c r="BG65" s="67"/>
      <c r="BH65" s="67"/>
      <c r="BI65" s="67"/>
      <c r="BJ65" s="67"/>
    </row>
    <row r="66" spans="12:62" x14ac:dyDescent="0.15">
      <c r="BD66" s="67"/>
      <c r="BE66" s="70"/>
      <c r="BG66" s="67"/>
      <c r="BH66" s="67"/>
      <c r="BI66" s="67"/>
      <c r="BJ66" s="67"/>
    </row>
    <row r="67" spans="12:62" x14ac:dyDescent="0.15">
      <c r="BD67" s="67"/>
      <c r="BE67" s="70"/>
      <c r="BG67" s="67"/>
      <c r="BH67" s="67"/>
      <c r="BI67" s="67"/>
      <c r="BJ67" s="67"/>
    </row>
    <row r="69" spans="12:62" ht="12.75" x14ac:dyDescent="0.15">
      <c r="L69" s="68"/>
      <c r="M69" s="71"/>
      <c r="N69" s="68"/>
      <c r="O69" s="68"/>
    </row>
    <row r="70" spans="12:62" ht="12.75" x14ac:dyDescent="0.15">
      <c r="L70" s="68"/>
      <c r="M70" s="71"/>
      <c r="N70" s="68"/>
      <c r="O70" s="68"/>
    </row>
    <row r="71" spans="12:62" ht="12.75" x14ac:dyDescent="0.15">
      <c r="L71" s="68"/>
      <c r="M71" s="71"/>
      <c r="N71" s="68"/>
      <c r="O71" s="68"/>
    </row>
    <row r="72" spans="12:62" ht="12.75" x14ac:dyDescent="0.15">
      <c r="L72" s="68"/>
      <c r="M72" s="71"/>
      <c r="N72" s="68"/>
      <c r="O72" s="68"/>
    </row>
    <row r="73" spans="12:62" ht="12.75" x14ac:dyDescent="0.15">
      <c r="L73" s="68"/>
      <c r="M73" s="71"/>
      <c r="N73" s="68"/>
      <c r="O73" s="68"/>
    </row>
    <row r="74" spans="12:62" ht="12.75" x14ac:dyDescent="0.15">
      <c r="L74" s="68"/>
      <c r="M74" s="71"/>
      <c r="N74" s="68"/>
      <c r="O74" s="68"/>
    </row>
    <row r="75" spans="12:62" ht="12.75" x14ac:dyDescent="0.15">
      <c r="L75" s="68"/>
      <c r="M75" s="71"/>
      <c r="N75" s="68"/>
      <c r="O75" s="68"/>
    </row>
    <row r="76" spans="12:62" ht="12.75" x14ac:dyDescent="0.15">
      <c r="L76" s="68"/>
      <c r="M76" s="71"/>
      <c r="N76" s="68"/>
      <c r="O76" s="68"/>
    </row>
  </sheetData>
  <sheetProtection algorithmName="SHA-512" hashValue="BHqPmvcBlQQ0EL0Z3DNgqXw5xB7giZZIWaCf3qT98eLHON/5ROyVwGoEEtvGQpGGMNF7ZstiP32cO7KzdtbHeg==" saltValue="R5usVesB81HUUdXsadK16g==" spinCount="100000" sheet="1" objects="1" scenarios="1"/>
  <mergeCells count="113">
    <mergeCell ref="AW19:AW20"/>
    <mergeCell ref="B2:H3"/>
    <mergeCell ref="AF5:AU5"/>
    <mergeCell ref="B21:J22"/>
    <mergeCell ref="H23:J23"/>
    <mergeCell ref="F12:H12"/>
    <mergeCell ref="F15:H15"/>
    <mergeCell ref="M11:M24"/>
    <mergeCell ref="D24:F24"/>
    <mergeCell ref="B7:C7"/>
    <mergeCell ref="C8:K8"/>
    <mergeCell ref="D7:I7"/>
    <mergeCell ref="G14:I14"/>
    <mergeCell ref="F9:I9"/>
    <mergeCell ref="G11:I11"/>
    <mergeCell ref="D23:G23"/>
    <mergeCell ref="P15:S15"/>
    <mergeCell ref="P16:AB16"/>
    <mergeCell ref="Z20:AB20"/>
    <mergeCell ref="P18:S18"/>
    <mergeCell ref="AE17:AE21"/>
    <mergeCell ref="Z17:AB17"/>
    <mergeCell ref="Y18:AA18"/>
    <mergeCell ref="AH18:AK18"/>
    <mergeCell ref="AI17:AL17"/>
    <mergeCell ref="D27:F27"/>
    <mergeCell ref="D28:F28"/>
    <mergeCell ref="D31:F31"/>
    <mergeCell ref="H32:I32"/>
    <mergeCell ref="H24:I24"/>
    <mergeCell ref="H25:I25"/>
    <mergeCell ref="H26:I26"/>
    <mergeCell ref="H27:I27"/>
    <mergeCell ref="H30:I30"/>
    <mergeCell ref="H31:I31"/>
    <mergeCell ref="D32:F32"/>
    <mergeCell ref="H28:I28"/>
    <mergeCell ref="H29:I29"/>
    <mergeCell ref="AF32:AK34"/>
    <mergeCell ref="Q23:T23"/>
    <mergeCell ref="P27:S27"/>
    <mergeCell ref="AL30:AO30"/>
    <mergeCell ref="AA32:AE34"/>
    <mergeCell ref="AL32:AO34"/>
    <mergeCell ref="R30:U30"/>
    <mergeCell ref="R33:U33"/>
    <mergeCell ref="S32:V32"/>
    <mergeCell ref="Y30:Z30"/>
    <mergeCell ref="Y21:AA21"/>
    <mergeCell ref="D29:F29"/>
    <mergeCell ref="H33:I33"/>
    <mergeCell ref="D30:F30"/>
    <mergeCell ref="M26:M33"/>
    <mergeCell ref="B31:C31"/>
    <mergeCell ref="B32:C32"/>
    <mergeCell ref="D33:F33"/>
    <mergeCell ref="P24:S24"/>
    <mergeCell ref="U17:X17"/>
    <mergeCell ref="B33:C33"/>
    <mergeCell ref="B23:C23"/>
    <mergeCell ref="B24:C24"/>
    <mergeCell ref="B26:C26"/>
    <mergeCell ref="B27:C27"/>
    <mergeCell ref="B29:C29"/>
    <mergeCell ref="B25:C25"/>
    <mergeCell ref="B30:C30"/>
    <mergeCell ref="AT23:AV23"/>
    <mergeCell ref="U23:X23"/>
    <mergeCell ref="AA29:AE29"/>
    <mergeCell ref="AM29:AP29"/>
    <mergeCell ref="Y29:Z29"/>
    <mergeCell ref="Y28:Z28"/>
    <mergeCell ref="S29:V29"/>
    <mergeCell ref="AL27:AO27"/>
    <mergeCell ref="B28:C28"/>
    <mergeCell ref="D25:F25"/>
    <mergeCell ref="D26:F26"/>
    <mergeCell ref="Q26:T26"/>
    <mergeCell ref="AM26:AP26"/>
    <mergeCell ref="AA28:AE28"/>
    <mergeCell ref="AS4:AT4"/>
    <mergeCell ref="Q11:T11"/>
    <mergeCell ref="Z5:AD5"/>
    <mergeCell ref="AB3:AD3"/>
    <mergeCell ref="AI8:AN8"/>
    <mergeCell ref="AP3:AR4"/>
    <mergeCell ref="AS3:AT3"/>
    <mergeCell ref="AI11:AN11"/>
    <mergeCell ref="S7:V7"/>
    <mergeCell ref="AS31:AU31"/>
    <mergeCell ref="AT29:AV30"/>
    <mergeCell ref="AS29:AS30"/>
    <mergeCell ref="AL31:AQ31"/>
    <mergeCell ref="AS27:AU27"/>
    <mergeCell ref="AO17:AP17"/>
    <mergeCell ref="Q14:T14"/>
    <mergeCell ref="P22:V22"/>
    <mergeCell ref="Q20:T20"/>
    <mergeCell ref="P21:S21"/>
    <mergeCell ref="Q17:T17"/>
    <mergeCell ref="AI14:AN14"/>
    <mergeCell ref="AE9:AE14"/>
    <mergeCell ref="AH9:AM9"/>
    <mergeCell ref="P12:S12"/>
    <mergeCell ref="AH15:AM15"/>
    <mergeCell ref="AA30:AE30"/>
    <mergeCell ref="AS17:AT17"/>
    <mergeCell ref="AO20:AP20"/>
    <mergeCell ref="AT26:AV26"/>
    <mergeCell ref="AH12:AM12"/>
    <mergeCell ref="AS16:AT16"/>
    <mergeCell ref="AS18:AT18"/>
    <mergeCell ref="AS24:AU24"/>
  </mergeCells>
  <phoneticPr fontId="3"/>
  <dataValidations count="3">
    <dataValidation type="custom" allowBlank="1" showInputMessage="1" showErrorMessage="1" error="入力は少数第1位までにして下さい。" sqref="W7:X7 AU13:AU14">
      <formula1>W7=ROUND(W7,1)</formula1>
    </dataValidation>
    <dataValidation type="custom" allowBlank="1" showInputMessage="1" showErrorMessage="1" sqref="H24:H33">
      <formula1>H24=ROUND(H24,1)</formula1>
    </dataValidation>
    <dataValidation type="custom" allowBlank="1" showInputMessage="1" showErrorMessage="1" error="入力は少数第1位までにしてください。" sqref="AS31:AU31 F15:H15 P12:S12 P15:S15 P18:S18 P21:S21 P24:S24 AH9:AM9 AH12:AM12 AH15:AM15 AU16:AU18 AO21 AA28:AE30 R33:U33 AL30:AO30 AS27:AU27 D24:F33">
      <formula1>D9=ROUND(D9,1)</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pageSetUpPr fitToPage="1"/>
  </sheetPr>
  <dimension ref="B1:BJ76"/>
  <sheetViews>
    <sheetView showGridLines="0" topLeftCell="A10" zoomScaleNormal="100" workbookViewId="0">
      <selection activeCell="AA29" sqref="AA29:AE29"/>
    </sheetView>
  </sheetViews>
  <sheetFormatPr defaultColWidth="9" defaultRowHeight="12" x14ac:dyDescent="0.15"/>
  <cols>
    <col min="1" max="2" width="2.875" style="40" customWidth="1"/>
    <col min="3" max="3" width="18.375" style="40" customWidth="1"/>
    <col min="4" max="5" width="4.375" style="40" customWidth="1"/>
    <col min="6" max="6" width="3.75" style="40" customWidth="1"/>
    <col min="7" max="7" width="2.375" style="40" customWidth="1"/>
    <col min="8" max="8" width="10.375" style="40" customWidth="1"/>
    <col min="9" max="9" width="2.375" style="40" customWidth="1"/>
    <col min="10" max="11" width="2.5" style="40" customWidth="1"/>
    <col min="12" max="12" width="2.75" style="40" customWidth="1"/>
    <col min="13" max="13" width="2.875" style="40" customWidth="1"/>
    <col min="14" max="15" width="2.75" style="40" customWidth="1"/>
    <col min="16" max="16" width="3" style="40" customWidth="1"/>
    <col min="17" max="19" width="4.75" style="40" customWidth="1"/>
    <col min="20" max="22" width="2.875" style="40" customWidth="1"/>
    <col min="23" max="24" width="2.5" style="40" customWidth="1"/>
    <col min="25" max="25" width="2.875" style="40" customWidth="1"/>
    <col min="26" max="26" width="7.75" style="40" customWidth="1"/>
    <col min="27" max="27" width="4.75" style="40" customWidth="1"/>
    <col min="28" max="28" width="2" style="40" customWidth="1"/>
    <col min="29" max="30" width="2.375" style="40" customWidth="1"/>
    <col min="31" max="31" width="3.125" style="40" customWidth="1"/>
    <col min="32" max="33" width="2.375" style="40" customWidth="1"/>
    <col min="34" max="34" width="2.875" style="40" customWidth="1"/>
    <col min="35" max="35" width="7.75" style="40" customWidth="1"/>
    <col min="36" max="37" width="4.375" style="40" customWidth="1"/>
    <col min="38" max="38" width="3.375" style="40" customWidth="1"/>
    <col min="39" max="39" width="2.75" style="40" customWidth="1"/>
    <col min="40" max="40" width="2.875" style="40" customWidth="1"/>
    <col min="41" max="41" width="10.75" style="40" customWidth="1"/>
    <col min="42" max="42" width="2.875" style="40" customWidth="1"/>
    <col min="43" max="44" width="2.5" style="40" customWidth="1"/>
    <col min="45" max="45" width="2.75" style="40" customWidth="1"/>
    <col min="46" max="46" width="7.75" style="40" customWidth="1"/>
    <col min="47" max="47" width="11.75" style="40" customWidth="1"/>
    <col min="48" max="48" width="1.875" style="40" customWidth="1"/>
    <col min="49" max="49" width="5.375" style="40" customWidth="1"/>
    <col min="50" max="58" width="9" style="40"/>
    <col min="59" max="59" width="16.25" style="40" customWidth="1"/>
    <col min="60" max="16384" width="9" style="40"/>
  </cols>
  <sheetData>
    <row r="1" spans="2:49" ht="27" customHeight="1" x14ac:dyDescent="0.15">
      <c r="F1" s="39"/>
      <c r="S1" s="85" t="s">
        <v>93</v>
      </c>
      <c r="T1" s="85" t="s">
        <v>283</v>
      </c>
    </row>
    <row r="2" spans="2:49" ht="12" customHeight="1" thickBot="1" x14ac:dyDescent="0.2">
      <c r="B2" s="620" t="s">
        <v>273</v>
      </c>
      <c r="C2" s="620"/>
      <c r="D2" s="620"/>
      <c r="E2" s="620"/>
      <c r="F2" s="620"/>
      <c r="G2" s="620"/>
      <c r="H2" s="620"/>
      <c r="I2" s="127"/>
      <c r="J2" s="127"/>
      <c r="K2" s="127"/>
      <c r="L2" s="127"/>
      <c r="M2" s="127"/>
      <c r="N2" s="127"/>
      <c r="O2" s="127"/>
      <c r="P2" s="127"/>
      <c r="Q2" s="127"/>
      <c r="R2" s="127"/>
      <c r="S2" s="127"/>
      <c r="T2" s="127"/>
      <c r="U2" s="127"/>
      <c r="V2" s="127"/>
      <c r="W2" s="127"/>
      <c r="X2" s="127"/>
      <c r="Y2" s="107"/>
      <c r="Z2" s="41"/>
      <c r="AA2" s="41"/>
      <c r="AB2" s="41"/>
      <c r="AC2" s="41"/>
      <c r="AD2" s="41"/>
      <c r="AE2" s="41"/>
      <c r="AF2" s="41"/>
      <c r="AG2" s="41"/>
      <c r="AH2" s="41"/>
      <c r="AI2" s="41"/>
      <c r="AJ2" s="41"/>
      <c r="AK2" s="41"/>
      <c r="AL2" s="41"/>
      <c r="AM2" s="41"/>
      <c r="AN2" s="41"/>
      <c r="AO2" s="41"/>
      <c r="AP2" s="41"/>
      <c r="AQ2" s="41"/>
      <c r="AR2" s="41"/>
      <c r="AS2" s="41"/>
      <c r="AT2" s="41"/>
      <c r="AU2" s="119"/>
      <c r="AV2" s="117"/>
      <c r="AW2" s="413"/>
    </row>
    <row r="3" spans="2:49" ht="13.15" customHeight="1" x14ac:dyDescent="0.15">
      <c r="B3" s="620"/>
      <c r="C3" s="620"/>
      <c r="D3" s="620"/>
      <c r="E3" s="620"/>
      <c r="F3" s="620"/>
      <c r="G3" s="620"/>
      <c r="H3" s="620"/>
      <c r="I3" s="127"/>
      <c r="J3" s="127"/>
      <c r="K3" s="127"/>
      <c r="L3" s="127"/>
      <c r="M3" s="127"/>
      <c r="N3" s="127"/>
      <c r="O3" s="127"/>
      <c r="P3" s="127"/>
      <c r="Q3" s="127"/>
      <c r="R3" s="127"/>
      <c r="S3" s="127"/>
      <c r="T3" s="127"/>
      <c r="U3" s="127"/>
      <c r="V3" s="127"/>
      <c r="W3" s="127"/>
      <c r="X3" s="127"/>
      <c r="Y3" s="107"/>
      <c r="Z3" s="42"/>
      <c r="AA3" s="42"/>
      <c r="AB3" s="589"/>
      <c r="AC3" s="589"/>
      <c r="AD3" s="589"/>
      <c r="AE3" s="90"/>
      <c r="AF3" s="108"/>
      <c r="AG3" s="108"/>
      <c r="AH3" s="108"/>
      <c r="AI3" s="108"/>
      <c r="AJ3" s="108"/>
      <c r="AK3" s="108"/>
      <c r="AL3" s="108"/>
      <c r="AM3" s="108"/>
      <c r="AN3" s="108"/>
      <c r="AO3" s="108"/>
      <c r="AP3" s="633" t="s">
        <v>328</v>
      </c>
      <c r="AQ3" s="592"/>
      <c r="AR3" s="593"/>
      <c r="AS3" s="597" t="s">
        <v>0</v>
      </c>
      <c r="AT3" s="598"/>
      <c r="AU3" s="118" t="s">
        <v>113</v>
      </c>
      <c r="AV3" s="108"/>
      <c r="AW3" s="413"/>
    </row>
    <row r="4" spans="2:49" ht="14.25" thickBot="1" x14ac:dyDescent="0.2">
      <c r="C4" s="107"/>
      <c r="F4" s="107"/>
      <c r="G4" s="107"/>
      <c r="H4" s="107"/>
      <c r="I4" s="107"/>
      <c r="J4" s="107"/>
      <c r="K4" s="107"/>
      <c r="L4" s="107"/>
      <c r="M4" s="107"/>
      <c r="N4" s="107"/>
      <c r="O4" s="107"/>
      <c r="P4" s="107"/>
      <c r="Q4" s="107"/>
      <c r="R4" s="107"/>
      <c r="S4" s="107"/>
      <c r="T4" s="107"/>
      <c r="U4" s="107"/>
      <c r="V4" s="107"/>
      <c r="W4" s="107"/>
      <c r="X4" s="107"/>
      <c r="Y4" s="107"/>
      <c r="Z4" s="42"/>
      <c r="AA4" s="42"/>
      <c r="AB4" s="109"/>
      <c r="AC4" s="109"/>
      <c r="AD4" s="109"/>
      <c r="AE4" s="90"/>
      <c r="AF4" s="108"/>
      <c r="AG4" s="108"/>
      <c r="AH4" s="108"/>
      <c r="AI4" s="108"/>
      <c r="AJ4" s="108"/>
      <c r="AK4" s="108"/>
      <c r="AL4" s="108"/>
      <c r="AM4" s="108"/>
      <c r="AN4" s="108"/>
      <c r="AO4" s="108"/>
      <c r="AP4" s="594"/>
      <c r="AQ4" s="595"/>
      <c r="AR4" s="596"/>
      <c r="AS4" s="599" t="str">
        <f>+表紙!N28</f>
        <v>○</v>
      </c>
      <c r="AT4" s="600"/>
      <c r="AU4" s="274" t="str">
        <f>+表紙!O28</f>
        <v>　</v>
      </c>
      <c r="AV4" s="108"/>
      <c r="AW4" s="413"/>
    </row>
    <row r="5" spans="2:49" ht="15" customHeight="1" x14ac:dyDescent="0.15">
      <c r="B5" s="154" t="s">
        <v>105</v>
      </c>
      <c r="C5" s="154"/>
      <c r="F5" s="154"/>
      <c r="G5" s="106"/>
      <c r="H5" s="106"/>
      <c r="I5" s="106"/>
      <c r="J5" s="106"/>
      <c r="K5" s="106"/>
      <c r="L5" s="106"/>
      <c r="M5" s="42"/>
      <c r="N5" s="42"/>
      <c r="O5" s="42"/>
      <c r="P5" s="42"/>
      <c r="Q5" s="42"/>
      <c r="R5" s="42"/>
      <c r="S5" s="42"/>
      <c r="T5" s="42"/>
      <c r="U5" s="42"/>
      <c r="V5" s="42"/>
      <c r="W5" s="42"/>
      <c r="X5" s="42"/>
      <c r="Y5" s="42"/>
      <c r="Z5" s="634" t="s">
        <v>101</v>
      </c>
      <c r="AA5" s="634"/>
      <c r="AB5" s="635"/>
      <c r="AC5" s="635"/>
      <c r="AD5" s="635"/>
      <c r="AE5" s="90" t="s">
        <v>106</v>
      </c>
      <c r="AF5" s="630" t="str">
        <f>+表紙!F47</f>
        <v>風越建設株式会社</v>
      </c>
      <c r="AG5" s="630"/>
      <c r="AH5" s="630"/>
      <c r="AI5" s="630"/>
      <c r="AJ5" s="630"/>
      <c r="AK5" s="630"/>
      <c r="AL5" s="630"/>
      <c r="AM5" s="630"/>
      <c r="AN5" s="630"/>
      <c r="AO5" s="630"/>
      <c r="AP5" s="630"/>
      <c r="AQ5" s="630"/>
      <c r="AR5" s="630"/>
      <c r="AS5" s="630"/>
      <c r="AT5" s="630"/>
      <c r="AU5" s="630"/>
      <c r="AV5" s="243"/>
      <c r="AW5" s="413"/>
    </row>
    <row r="6" spans="2:49" ht="24.75" customHeight="1" thickBot="1" x14ac:dyDescent="0.2">
      <c r="B6" s="302" t="s">
        <v>443</v>
      </c>
      <c r="C6" s="134"/>
      <c r="F6" s="134"/>
      <c r="G6" s="134"/>
      <c r="H6" s="134"/>
      <c r="I6" s="134"/>
      <c r="J6" s="134"/>
      <c r="K6" s="134"/>
      <c r="L6" s="134"/>
      <c r="M6" s="134"/>
      <c r="N6" s="134"/>
      <c r="O6" s="134"/>
      <c r="P6" s="134"/>
      <c r="Q6" s="134"/>
      <c r="R6" s="134"/>
      <c r="S6" s="134"/>
      <c r="T6" s="134"/>
      <c r="U6" s="134"/>
      <c r="V6" s="134"/>
      <c r="W6" s="134"/>
      <c r="X6" s="134"/>
      <c r="Y6" s="134"/>
      <c r="AC6" s="42"/>
      <c r="AD6" s="42"/>
      <c r="AE6" s="42"/>
      <c r="AF6" s="42"/>
      <c r="AG6" s="42"/>
      <c r="AH6" s="42"/>
      <c r="AI6" s="42"/>
      <c r="AJ6" s="42"/>
      <c r="AK6" s="42"/>
      <c r="AL6" s="42"/>
      <c r="AM6" s="42"/>
      <c r="AN6" s="42"/>
      <c r="AO6" s="42"/>
      <c r="AP6" s="42"/>
      <c r="AQ6" s="42"/>
      <c r="AR6" s="42"/>
      <c r="AS6" s="42"/>
      <c r="AT6" s="42"/>
      <c r="AU6" s="42"/>
      <c r="AV6" s="42"/>
      <c r="AW6" s="413"/>
    </row>
    <row r="7" spans="2:49" ht="28.15" customHeight="1" thickBot="1" x14ac:dyDescent="0.2">
      <c r="B7" s="537" t="s">
        <v>89</v>
      </c>
      <c r="C7" s="538"/>
      <c r="D7" s="611" t="s">
        <v>221</v>
      </c>
      <c r="E7" s="612"/>
      <c r="F7" s="612"/>
      <c r="G7" s="612"/>
      <c r="H7" s="612"/>
      <c r="I7" s="613"/>
      <c r="J7" s="143"/>
      <c r="K7" s="53"/>
      <c r="L7" s="156"/>
      <c r="M7" s="156"/>
      <c r="N7" s="156"/>
      <c r="O7" s="156"/>
      <c r="P7" s="156"/>
      <c r="Q7" s="156"/>
      <c r="R7" s="156"/>
      <c r="S7" s="533"/>
      <c r="T7" s="534"/>
      <c r="U7" s="534"/>
      <c r="V7" s="534"/>
      <c r="W7" s="278"/>
      <c r="X7" s="278"/>
      <c r="Y7" s="135"/>
      <c r="AB7"/>
      <c r="AC7"/>
      <c r="AD7"/>
      <c r="AE7"/>
      <c r="AF7" s="93"/>
      <c r="AG7" s="93"/>
      <c r="AH7" s="93"/>
      <c r="AI7" s="93"/>
      <c r="AJ7" s="93"/>
      <c r="AK7" s="93"/>
      <c r="AL7" s="93"/>
      <c r="AM7" s="93"/>
      <c r="AN7" s="93"/>
      <c r="AO7" s="53"/>
      <c r="AP7" s="53"/>
      <c r="AQ7" s="53"/>
      <c r="AR7" s="53"/>
      <c r="AS7"/>
      <c r="AT7"/>
      <c r="AU7"/>
      <c r="AV7"/>
      <c r="AW7" s="413"/>
    </row>
    <row r="8" spans="2:49" ht="28.15" customHeight="1" thickTop="1" thickBot="1" x14ac:dyDescent="0.2">
      <c r="B8" s="43" t="s">
        <v>103</v>
      </c>
      <c r="C8" s="548" t="s">
        <v>111</v>
      </c>
      <c r="D8" s="548"/>
      <c r="E8" s="548"/>
      <c r="F8" s="548"/>
      <c r="G8" s="548"/>
      <c r="H8" s="548"/>
      <c r="I8" s="548"/>
      <c r="J8" s="548"/>
      <c r="K8" s="548"/>
      <c r="L8" s="148"/>
      <c r="M8" s="148"/>
      <c r="N8" s="148"/>
      <c r="O8" s="148"/>
      <c r="P8" s="148"/>
      <c r="Q8" s="148"/>
      <c r="R8" s="148"/>
      <c r="S8" s="148"/>
      <c r="T8" s="148"/>
      <c r="U8" s="148"/>
      <c r="V8" s="148"/>
      <c r="W8" s="130"/>
      <c r="X8" s="130"/>
      <c r="Y8" s="130"/>
      <c r="Z8" s="93"/>
      <c r="AA8" s="93"/>
      <c r="AB8" s="93"/>
      <c r="AC8" s="93"/>
      <c r="AD8" s="93"/>
      <c r="AE8" s="93"/>
      <c r="AF8" s="53"/>
      <c r="AG8" s="49"/>
      <c r="AH8" s="45" t="s">
        <v>29</v>
      </c>
      <c r="AI8" s="531" t="s">
        <v>337</v>
      </c>
      <c r="AJ8" s="531"/>
      <c r="AK8" s="531"/>
      <c r="AL8" s="531"/>
      <c r="AM8" s="531"/>
      <c r="AN8" s="532"/>
      <c r="AO8" s="53"/>
      <c r="AP8" s="53"/>
      <c r="AQ8" s="53"/>
      <c r="AR8" s="53"/>
      <c r="AS8"/>
      <c r="AT8"/>
      <c r="AU8"/>
      <c r="AV8"/>
      <c r="AW8" s="413"/>
    </row>
    <row r="9" spans="2:49" ht="24.75" customHeight="1" thickTop="1" thickBot="1" x14ac:dyDescent="0.2">
      <c r="B9" s="188" t="s">
        <v>257</v>
      </c>
      <c r="F9" s="545" t="s">
        <v>196</v>
      </c>
      <c r="G9" s="546"/>
      <c r="H9" s="546"/>
      <c r="I9" s="547"/>
      <c r="J9" s="148"/>
      <c r="K9" s="148"/>
      <c r="L9" s="148"/>
      <c r="M9" s="148"/>
      <c r="N9" s="148"/>
      <c r="O9" s="148"/>
      <c r="P9" s="148"/>
      <c r="Q9" s="148"/>
      <c r="R9" s="148"/>
      <c r="S9" s="148"/>
      <c r="T9" s="148"/>
      <c r="U9" s="148"/>
      <c r="V9" s="148"/>
      <c r="W9" s="130"/>
      <c r="X9" s="130"/>
      <c r="Y9" s="130"/>
      <c r="Z9" s="93"/>
      <c r="AA9" s="93"/>
      <c r="AB9" s="93"/>
      <c r="AC9" s="93"/>
      <c r="AD9" s="93"/>
      <c r="AE9" s="564" t="s">
        <v>20</v>
      </c>
      <c r="AF9" s="56"/>
      <c r="AH9" s="535"/>
      <c r="AI9" s="536"/>
      <c r="AJ9" s="536"/>
      <c r="AK9" s="536"/>
      <c r="AL9" s="536"/>
      <c r="AM9" s="536"/>
      <c r="AN9" s="52" t="s">
        <v>13</v>
      </c>
      <c r="AO9" s="53"/>
      <c r="AP9" s="53"/>
      <c r="AQ9" s="53"/>
      <c r="AR9" s="53"/>
      <c r="AS9"/>
      <c r="AT9"/>
      <c r="AU9"/>
      <c r="AV9"/>
      <c r="AW9" s="413"/>
    </row>
    <row r="10" spans="2:49" ht="24.75" customHeight="1" thickTop="1" thickBot="1" x14ac:dyDescent="0.2">
      <c r="F10" s="94"/>
      <c r="G10" s="129"/>
      <c r="H10" s="129"/>
      <c r="I10" s="129"/>
      <c r="J10" s="129"/>
      <c r="K10" s="129"/>
      <c r="L10" s="129"/>
      <c r="M10" s="129"/>
      <c r="N10" s="129"/>
      <c r="O10" s="129"/>
      <c r="P10" s="129"/>
      <c r="Q10" s="129"/>
      <c r="R10" s="129"/>
      <c r="S10" s="129"/>
      <c r="T10" s="129"/>
      <c r="U10" s="129"/>
      <c r="V10" s="129"/>
      <c r="W10" s="130"/>
      <c r="X10" s="130"/>
      <c r="Y10" s="130"/>
      <c r="Z10" s="93"/>
      <c r="AA10" s="93"/>
      <c r="AB10" s="93"/>
      <c r="AD10" s="53"/>
      <c r="AE10" s="565"/>
      <c r="AF10" s="56"/>
      <c r="AN10" s="53"/>
      <c r="AO10" s="53"/>
      <c r="AP10" s="53"/>
      <c r="AQ10" s="53"/>
      <c r="AR10" s="53"/>
      <c r="AS10"/>
      <c r="AT10"/>
      <c r="AU10"/>
      <c r="AV10"/>
      <c r="AW10" s="413"/>
    </row>
    <row r="11" spans="2:49" ht="27" customHeight="1" thickTop="1" thickBot="1" x14ac:dyDescent="0.2">
      <c r="C11" s="164" t="s">
        <v>197</v>
      </c>
      <c r="F11" s="45" t="s">
        <v>17</v>
      </c>
      <c r="G11" s="531" t="s">
        <v>331</v>
      </c>
      <c r="H11" s="531"/>
      <c r="I11" s="532"/>
      <c r="J11" s="46"/>
      <c r="K11" s="47"/>
      <c r="L11" s="48"/>
      <c r="M11" s="554" t="s">
        <v>18</v>
      </c>
      <c r="N11" s="48"/>
      <c r="O11" s="49"/>
      <c r="P11" s="45" t="s">
        <v>19</v>
      </c>
      <c r="Q11" s="551" t="s">
        <v>274</v>
      </c>
      <c r="R11" s="551"/>
      <c r="S11" s="551"/>
      <c r="T11" s="552"/>
      <c r="U11" s="190"/>
      <c r="V11" s="64"/>
      <c r="W11" s="53"/>
      <c r="X11" s="53"/>
      <c r="Y11"/>
      <c r="Z11"/>
      <c r="AA11"/>
      <c r="AB11"/>
      <c r="AC11" s="53"/>
      <c r="AD11" s="61"/>
      <c r="AE11" s="565"/>
      <c r="AF11" s="145"/>
      <c r="AG11" s="49"/>
      <c r="AH11" s="45" t="s">
        <v>36</v>
      </c>
      <c r="AI11" s="531" t="s">
        <v>280</v>
      </c>
      <c r="AJ11" s="531"/>
      <c r="AK11" s="531"/>
      <c r="AL11" s="531"/>
      <c r="AM11" s="531"/>
      <c r="AN11" s="532"/>
      <c r="AO11" s="53"/>
      <c r="AP11" s="53"/>
      <c r="AQ11" s="53"/>
      <c r="AR11" s="53"/>
      <c r="AS11"/>
      <c r="AT11"/>
      <c r="AU11"/>
      <c r="AV11"/>
      <c r="AW11" s="413"/>
    </row>
    <row r="12" spans="2:49" ht="24.75" customHeight="1" thickTop="1" thickBot="1" x14ac:dyDescent="0.2">
      <c r="F12" s="549">
        <f>+ROUND(P12,1)+ROUND(P15,1)+ROUND(P18,1)+ROUND(P24,1)+P27-ROUND(F15,1)</f>
        <v>332.5</v>
      </c>
      <c r="G12" s="550"/>
      <c r="H12" s="550"/>
      <c r="I12" s="52" t="s">
        <v>13</v>
      </c>
      <c r="J12" s="53"/>
      <c r="K12" s="54"/>
      <c r="L12" s="53"/>
      <c r="M12" s="555"/>
      <c r="N12" s="55"/>
      <c r="P12" s="535"/>
      <c r="Q12" s="553"/>
      <c r="R12" s="553"/>
      <c r="S12" s="553"/>
      <c r="T12" s="52" t="s">
        <v>13</v>
      </c>
      <c r="U12" s="53"/>
      <c r="V12" s="53"/>
      <c r="W12" s="53"/>
      <c r="X12" s="53"/>
      <c r="Y12"/>
      <c r="Z12"/>
      <c r="AA12"/>
      <c r="AB12"/>
      <c r="AC12" s="56"/>
      <c r="AE12" s="565"/>
      <c r="AG12" s="137"/>
      <c r="AH12" s="535"/>
      <c r="AI12" s="536"/>
      <c r="AJ12" s="536"/>
      <c r="AK12" s="536"/>
      <c r="AL12" s="536"/>
      <c r="AM12" s="536"/>
      <c r="AN12" s="52" t="s">
        <v>13</v>
      </c>
      <c r="AO12" s="53"/>
      <c r="AP12" s="53"/>
      <c r="AQ12" s="53"/>
      <c r="AR12" s="53"/>
      <c r="AS12"/>
      <c r="AT12"/>
      <c r="AU12"/>
      <c r="AV12"/>
      <c r="AW12" s="413"/>
    </row>
    <row r="13" spans="2:49" ht="24.75" customHeight="1" thickTop="1" thickBot="1" x14ac:dyDescent="0.2">
      <c r="J13" s="53"/>
      <c r="K13" s="57"/>
      <c r="L13" s="53"/>
      <c r="M13" s="555"/>
      <c r="N13" s="56"/>
      <c r="U13" s="53"/>
      <c r="V13" s="53"/>
      <c r="W13" s="53"/>
      <c r="X13" s="53"/>
      <c r="Y13"/>
      <c r="Z13"/>
      <c r="AA13"/>
      <c r="AB13"/>
      <c r="AC13" s="56"/>
      <c r="AE13" s="565"/>
      <c r="AG13" s="143"/>
      <c r="AH13" s="140"/>
      <c r="AI13" s="141"/>
      <c r="AJ13" s="141"/>
      <c r="AK13" s="141"/>
      <c r="AL13" s="141"/>
      <c r="AM13" s="142"/>
      <c r="AN13" s="142"/>
      <c r="AQ13" s="41"/>
      <c r="AR13" s="41"/>
      <c r="AS13" s="139"/>
      <c r="AT13" s="139"/>
      <c r="AU13" s="278"/>
      <c r="AV13" s="53"/>
      <c r="AW13" s="413"/>
    </row>
    <row r="14" spans="2:49" ht="27" customHeight="1" thickTop="1" thickBot="1" x14ac:dyDescent="0.2">
      <c r="F14" s="51" t="s">
        <v>427</v>
      </c>
      <c r="G14" s="557" t="s">
        <v>222</v>
      </c>
      <c r="H14" s="557"/>
      <c r="I14" s="558"/>
      <c r="J14" s="59"/>
      <c r="K14" s="60"/>
      <c r="L14" s="53"/>
      <c r="M14" s="555"/>
      <c r="N14" s="56"/>
      <c r="O14" s="48"/>
      <c r="P14" s="45" t="s">
        <v>24</v>
      </c>
      <c r="Q14" s="567" t="s">
        <v>275</v>
      </c>
      <c r="R14" s="567"/>
      <c r="S14" s="567"/>
      <c r="T14" s="568"/>
      <c r="U14" s="190"/>
      <c r="V14" s="64"/>
      <c r="W14" s="53"/>
      <c r="X14" s="53"/>
      <c r="Y14"/>
      <c r="Z14"/>
      <c r="AA14"/>
      <c r="AB14"/>
      <c r="AC14" s="56"/>
      <c r="AE14" s="566"/>
      <c r="AG14" s="144"/>
      <c r="AH14" s="51" t="s">
        <v>176</v>
      </c>
      <c r="AI14" s="606" t="s">
        <v>292</v>
      </c>
      <c r="AJ14" s="606"/>
      <c r="AK14" s="606"/>
      <c r="AL14" s="606"/>
      <c r="AM14" s="606"/>
      <c r="AN14" s="607"/>
      <c r="AO14"/>
      <c r="AS14" s="139"/>
      <c r="AT14" s="139"/>
      <c r="AU14" s="278"/>
      <c r="AV14" s="53"/>
      <c r="AW14" s="413"/>
    </row>
    <row r="15" spans="2:49" ht="24.75" customHeight="1" thickBot="1" x14ac:dyDescent="0.2">
      <c r="F15" s="602"/>
      <c r="G15" s="603"/>
      <c r="H15" s="603"/>
      <c r="I15" s="44" t="s">
        <v>13</v>
      </c>
      <c r="J15" s="53"/>
      <c r="K15" s="56"/>
      <c r="L15" s="53"/>
      <c r="M15" s="555"/>
      <c r="N15" s="56"/>
      <c r="P15" s="535"/>
      <c r="Q15" s="553"/>
      <c r="R15" s="553"/>
      <c r="S15" s="553"/>
      <c r="T15" s="52" t="s">
        <v>13</v>
      </c>
      <c r="U15" s="53"/>
      <c r="V15" s="53"/>
      <c r="W15" s="53"/>
      <c r="X15" s="53"/>
      <c r="Y15"/>
      <c r="Z15"/>
      <c r="AA15"/>
      <c r="AB15"/>
      <c r="AC15" s="56"/>
      <c r="AH15" s="543"/>
      <c r="AI15" s="544"/>
      <c r="AJ15" s="544"/>
      <c r="AK15" s="544"/>
      <c r="AL15" s="544"/>
      <c r="AM15" s="544"/>
      <c r="AN15" s="44" t="s">
        <v>13</v>
      </c>
      <c r="AO15"/>
      <c r="AS15" s="62" t="s">
        <v>30</v>
      </c>
      <c r="AT15" s="63"/>
      <c r="AW15" s="413"/>
    </row>
    <row r="16" spans="2:49" ht="24.75" customHeight="1" thickTop="1" thickBot="1" x14ac:dyDescent="0.2">
      <c r="K16" s="56"/>
      <c r="L16" s="53"/>
      <c r="M16" s="555"/>
      <c r="N16" s="56"/>
      <c r="P16" s="530" t="str">
        <f>+IF(Y18=0,"",IF(Y18-P18=Y18,"エラー！：⑥残さ物量があるのに、④自ら中間処理した量がゼロになっています",""))</f>
        <v/>
      </c>
      <c r="Q16" s="530"/>
      <c r="R16" s="530"/>
      <c r="S16" s="530"/>
      <c r="T16" s="530"/>
      <c r="U16" s="530"/>
      <c r="V16" s="530"/>
      <c r="W16" s="530"/>
      <c r="X16" s="530"/>
      <c r="Y16" s="530"/>
      <c r="Z16" s="530"/>
      <c r="AA16" s="530"/>
      <c r="AB16" s="530"/>
      <c r="AC16" s="56"/>
      <c r="AD16" s="53"/>
      <c r="AE16" s="186"/>
      <c r="AP16" s="50"/>
      <c r="AQ16" s="53"/>
      <c r="AS16" s="528" t="s">
        <v>175</v>
      </c>
      <c r="AT16" s="529"/>
      <c r="AU16" s="95"/>
      <c r="AV16" s="44" t="s">
        <v>13</v>
      </c>
      <c r="AW16" s="413"/>
    </row>
    <row r="17" spans="2:49" ht="27" customHeight="1" thickTop="1" thickBot="1" x14ac:dyDescent="0.2">
      <c r="K17" s="56"/>
      <c r="L17" s="53"/>
      <c r="M17" s="555"/>
      <c r="N17" s="56"/>
      <c r="O17" s="48"/>
      <c r="P17" s="45" t="s">
        <v>27</v>
      </c>
      <c r="Q17" s="531" t="s">
        <v>276</v>
      </c>
      <c r="R17" s="531"/>
      <c r="S17" s="531"/>
      <c r="T17" s="532"/>
      <c r="U17" s="541"/>
      <c r="V17" s="542"/>
      <c r="W17" s="542"/>
      <c r="X17" s="542"/>
      <c r="Y17" s="136" t="s">
        <v>21</v>
      </c>
      <c r="Z17" s="531" t="s">
        <v>279</v>
      </c>
      <c r="AA17" s="531"/>
      <c r="AB17" s="532"/>
      <c r="AC17" s="149"/>
      <c r="AD17" s="144"/>
      <c r="AE17" s="554" t="s">
        <v>28</v>
      </c>
      <c r="AF17" s="48"/>
      <c r="AG17" s="48"/>
      <c r="AH17" s="247" t="s">
        <v>178</v>
      </c>
      <c r="AI17" s="557" t="s">
        <v>281</v>
      </c>
      <c r="AJ17" s="557"/>
      <c r="AK17" s="557"/>
      <c r="AL17" s="558"/>
      <c r="AM17" s="48"/>
      <c r="AN17" s="255"/>
      <c r="AO17" s="610" t="s">
        <v>253</v>
      </c>
      <c r="AP17" s="558"/>
      <c r="AQ17" s="257"/>
      <c r="AS17" s="528" t="s">
        <v>259</v>
      </c>
      <c r="AT17" s="529"/>
      <c r="AU17" s="95"/>
      <c r="AV17" s="44" t="s">
        <v>34</v>
      </c>
      <c r="AW17" s="413"/>
    </row>
    <row r="18" spans="2:49" ht="24.75" customHeight="1" thickBot="1" x14ac:dyDescent="0.2">
      <c r="K18" s="56"/>
      <c r="L18" s="53"/>
      <c r="M18" s="555"/>
      <c r="N18" s="56"/>
      <c r="P18" s="535"/>
      <c r="Q18" s="553"/>
      <c r="R18" s="553"/>
      <c r="S18" s="553"/>
      <c r="T18" s="52" t="s">
        <v>13</v>
      </c>
      <c r="U18"/>
      <c r="V18" s="248"/>
      <c r="W18"/>
      <c r="X18" s="194"/>
      <c r="Y18" s="549">
        <f>+ROUND(AH9,1)+ROUND(AH12,1)+ROUND(AH15,1)+AH18</f>
        <v>0</v>
      </c>
      <c r="Z18" s="550"/>
      <c r="AA18" s="550"/>
      <c r="AB18" s="52" t="s">
        <v>4</v>
      </c>
      <c r="AC18" s="193"/>
      <c r="AD18" s="193"/>
      <c r="AE18" s="555"/>
      <c r="AH18" s="585">
        <f>+ROUND(AO18,1)+ROUND(AO21,1)</f>
        <v>0</v>
      </c>
      <c r="AI18" s="582"/>
      <c r="AJ18" s="582"/>
      <c r="AK18" s="582"/>
      <c r="AL18" s="44" t="s">
        <v>13</v>
      </c>
      <c r="AM18" s="55"/>
      <c r="AO18" s="273">
        <f>+ROUND(AU16,1)+ROUND(AU17,1)+ROUND(AU18,1)</f>
        <v>0</v>
      </c>
      <c r="AP18" s="44" t="s">
        <v>34</v>
      </c>
      <c r="AS18" s="528" t="s">
        <v>177</v>
      </c>
      <c r="AT18" s="529"/>
      <c r="AU18" s="95"/>
      <c r="AV18" s="44" t="s">
        <v>26</v>
      </c>
      <c r="AW18" s="413"/>
    </row>
    <row r="19" spans="2:49" ht="24.75" customHeight="1" thickTop="1" thickBot="1" x14ac:dyDescent="0.2">
      <c r="K19" s="56"/>
      <c r="L19" s="53"/>
      <c r="M19" s="555"/>
      <c r="N19" s="56"/>
      <c r="P19" s="131"/>
      <c r="Q19" s="266"/>
      <c r="R19" s="197"/>
      <c r="S19" s="131"/>
      <c r="T19" s="131"/>
      <c r="U19" s="133"/>
      <c r="V19" s="249"/>
      <c r="W19" s="133"/>
      <c r="X19" s="133"/>
      <c r="Y19" s="132"/>
      <c r="Z19" s="132"/>
      <c r="AA19" s="132"/>
      <c r="AB19" s="132"/>
      <c r="AC19" s="53"/>
      <c r="AD19" s="53"/>
      <c r="AE19" s="555"/>
      <c r="AH19" s="53"/>
      <c r="AI19" s="56"/>
      <c r="AJ19" s="53"/>
      <c r="AK19" s="53"/>
      <c r="AL19" s="53"/>
      <c r="AM19" s="56"/>
      <c r="AS19"/>
      <c r="AT19"/>
      <c r="AU19"/>
      <c r="AV19"/>
      <c r="AW19" s="636" t="s">
        <v>450</v>
      </c>
    </row>
    <row r="20" spans="2:49" ht="27" customHeight="1" thickTop="1" thickBot="1" x14ac:dyDescent="0.2">
      <c r="K20" s="56"/>
      <c r="L20" s="53"/>
      <c r="M20" s="555"/>
      <c r="N20" s="56"/>
      <c r="P20" s="45" t="s">
        <v>48</v>
      </c>
      <c r="Q20" s="531" t="s">
        <v>277</v>
      </c>
      <c r="R20" s="531"/>
      <c r="S20" s="531"/>
      <c r="T20" s="532"/>
      <c r="U20" s="131"/>
      <c r="V20" s="250"/>
      <c r="W20" s="253"/>
      <c r="X20" s="254"/>
      <c r="Y20" s="136" t="s">
        <v>25</v>
      </c>
      <c r="Z20" s="531" t="s">
        <v>278</v>
      </c>
      <c r="AA20" s="531"/>
      <c r="AB20" s="532"/>
      <c r="AC20" s="53"/>
      <c r="AD20" s="53"/>
      <c r="AE20" s="555"/>
      <c r="AG20" s="53"/>
      <c r="AH20" s="53"/>
      <c r="AI20" s="56"/>
      <c r="AJ20" s="53"/>
      <c r="AK20" s="53"/>
      <c r="AL20" s="147"/>
      <c r="AM20" s="56"/>
      <c r="AN20" s="256"/>
      <c r="AO20" s="610" t="s">
        <v>255</v>
      </c>
      <c r="AP20" s="558"/>
      <c r="AQ20" s="191"/>
      <c r="AR20" s="53"/>
      <c r="AS20" s="58"/>
      <c r="AT20" s="58"/>
      <c r="AW20" s="636"/>
    </row>
    <row r="21" spans="2:49" ht="25.15" customHeight="1" thickBot="1" x14ac:dyDescent="0.2">
      <c r="B21" s="604" t="s">
        <v>444</v>
      </c>
      <c r="C21" s="604"/>
      <c r="D21" s="604"/>
      <c r="E21" s="604"/>
      <c r="F21" s="604"/>
      <c r="G21" s="604"/>
      <c r="H21" s="604"/>
      <c r="I21" s="604"/>
      <c r="J21" s="604"/>
      <c r="K21" s="56"/>
      <c r="L21" s="53"/>
      <c r="M21" s="555"/>
      <c r="N21" s="56"/>
      <c r="P21" s="535"/>
      <c r="Q21" s="562"/>
      <c r="R21" s="562"/>
      <c r="S21" s="562"/>
      <c r="T21" s="52" t="s">
        <v>13</v>
      </c>
      <c r="U21" s="131"/>
      <c r="V21" s="131"/>
      <c r="W21" s="131"/>
      <c r="X21" s="131"/>
      <c r="Y21" s="549">
        <f>+P18-Y18</f>
        <v>0</v>
      </c>
      <c r="Z21" s="550"/>
      <c r="AA21" s="550"/>
      <c r="AB21" s="52" t="s">
        <v>4</v>
      </c>
      <c r="AC21" s="133"/>
      <c r="AD21" s="53"/>
      <c r="AE21" s="556"/>
      <c r="AG21" s="53"/>
      <c r="AH21" s="53"/>
      <c r="AI21" s="56"/>
      <c r="AJ21" s="53"/>
      <c r="AK21" s="53"/>
      <c r="AL21" s="53"/>
      <c r="AM21" s="53"/>
      <c r="AN21" s="147"/>
      <c r="AO21" s="95"/>
      <c r="AP21" s="44" t="s">
        <v>38</v>
      </c>
      <c r="AQ21" s="191"/>
      <c r="AR21" s="53"/>
      <c r="AS21"/>
      <c r="AT21"/>
      <c r="AU21"/>
      <c r="AV21"/>
      <c r="AW21" s="413"/>
    </row>
    <row r="22" spans="2:49" ht="25.5" customHeight="1" thickTop="1" thickBot="1" x14ac:dyDescent="0.2">
      <c r="B22" s="605"/>
      <c r="C22" s="605"/>
      <c r="D22" s="605"/>
      <c r="E22" s="605"/>
      <c r="F22" s="605"/>
      <c r="G22" s="605"/>
      <c r="H22" s="605"/>
      <c r="I22" s="605"/>
      <c r="J22" s="605"/>
      <c r="K22" s="56"/>
      <c r="L22" s="53"/>
      <c r="M22" s="555"/>
      <c r="N22" s="56"/>
      <c r="P22" s="559" t="str">
        <f>+IF(P21=0,"",IF(P18&lt;P21,"エラー !：④の内数である⑤の量が④を超えています",""))</f>
        <v/>
      </c>
      <c r="Q22" s="559"/>
      <c r="R22" s="559"/>
      <c r="S22" s="559"/>
      <c r="T22" s="559"/>
      <c r="U22" s="559"/>
      <c r="V22" s="559"/>
      <c r="W22" s="132"/>
      <c r="X22" s="132"/>
      <c r="Y22" s="132"/>
      <c r="Z22" s="132"/>
      <c r="AA22" s="132"/>
      <c r="AB22" s="132"/>
      <c r="AC22" s="53"/>
      <c r="AD22" s="53"/>
      <c r="AE22" s="186"/>
      <c r="AG22" s="53"/>
      <c r="AH22" s="53"/>
      <c r="AI22" s="56"/>
      <c r="AJ22" s="53"/>
      <c r="AK22" s="53"/>
      <c r="AL22" s="53"/>
      <c r="AM22" s="53"/>
      <c r="AN22" s="53"/>
      <c r="AW22" s="413"/>
    </row>
    <row r="23" spans="2:49" ht="27" customHeight="1" thickTop="1" thickBot="1" x14ac:dyDescent="0.2">
      <c r="B23" s="601" t="s">
        <v>199</v>
      </c>
      <c r="C23" s="540"/>
      <c r="D23" s="539" t="s">
        <v>445</v>
      </c>
      <c r="E23" s="539"/>
      <c r="F23" s="539"/>
      <c r="G23" s="540"/>
      <c r="H23" s="601" t="s">
        <v>446</v>
      </c>
      <c r="I23" s="539"/>
      <c r="J23" s="540"/>
      <c r="K23" s="56"/>
      <c r="L23" s="53"/>
      <c r="M23" s="555"/>
      <c r="N23" s="56"/>
      <c r="O23" s="48"/>
      <c r="P23" s="51" t="s">
        <v>88</v>
      </c>
      <c r="Q23" s="557" t="s">
        <v>32</v>
      </c>
      <c r="R23" s="557"/>
      <c r="S23" s="557"/>
      <c r="T23" s="558"/>
      <c r="U23" s="560"/>
      <c r="V23" s="561"/>
      <c r="W23" s="561"/>
      <c r="X23" s="561"/>
      <c r="AC23" s="53"/>
      <c r="AD23" s="53"/>
      <c r="AE23"/>
      <c r="AF23"/>
      <c r="AG23"/>
      <c r="AH23"/>
      <c r="AI23" s="258"/>
      <c r="AJ23"/>
      <c r="AK23" s="53"/>
      <c r="AL23" s="53"/>
      <c r="AM23" s="53"/>
      <c r="AN23" s="64"/>
      <c r="AP23" s="53"/>
      <c r="AR23" s="49"/>
      <c r="AS23" s="136" t="s">
        <v>190</v>
      </c>
      <c r="AT23" s="531" t="s">
        <v>191</v>
      </c>
      <c r="AU23" s="531"/>
      <c r="AV23" s="532"/>
      <c r="AW23" s="413"/>
    </row>
    <row r="24" spans="2:49" ht="27" customHeight="1" thickBot="1" x14ac:dyDescent="0.2">
      <c r="B24" s="614" t="s">
        <v>200</v>
      </c>
      <c r="C24" s="615"/>
      <c r="D24" s="603">
        <v>270</v>
      </c>
      <c r="E24" s="603"/>
      <c r="F24" s="603"/>
      <c r="G24" s="195" t="s">
        <v>198</v>
      </c>
      <c r="H24" s="581">
        <f>+F12</f>
        <v>332.5</v>
      </c>
      <c r="I24" s="582"/>
      <c r="J24" s="195" t="s">
        <v>198</v>
      </c>
      <c r="K24" s="56"/>
      <c r="L24" s="53"/>
      <c r="M24" s="556"/>
      <c r="P24" s="543"/>
      <c r="Q24" s="563"/>
      <c r="R24" s="563"/>
      <c r="S24" s="563"/>
      <c r="T24" s="44" t="s">
        <v>13</v>
      </c>
      <c r="U24"/>
      <c r="V24"/>
      <c r="W24"/>
      <c r="X24"/>
      <c r="AC24" s="53"/>
      <c r="AD24" s="53"/>
      <c r="AE24"/>
      <c r="AF24"/>
      <c r="AG24"/>
      <c r="AH24"/>
      <c r="AI24" s="258"/>
      <c r="AJ24"/>
      <c r="AK24" s="53"/>
      <c r="AL24" s="141"/>
      <c r="AM24" s="53"/>
      <c r="AN24" s="53"/>
      <c r="AQ24" s="56"/>
      <c r="AR24" s="146"/>
      <c r="AS24" s="549">
        <f>+ROUND(AU16,1)+ROUND(AA28,1)</f>
        <v>332.5</v>
      </c>
      <c r="AT24" s="550"/>
      <c r="AU24" s="550"/>
      <c r="AV24" s="52" t="s">
        <v>13</v>
      </c>
      <c r="AW24" s="413"/>
    </row>
    <row r="25" spans="2:49" ht="27" customHeight="1" thickBot="1" x14ac:dyDescent="0.2">
      <c r="B25" s="614" t="s">
        <v>201</v>
      </c>
      <c r="C25" s="615"/>
      <c r="D25" s="603">
        <v>0</v>
      </c>
      <c r="E25" s="603"/>
      <c r="F25" s="603"/>
      <c r="G25" s="195" t="s">
        <v>198</v>
      </c>
      <c r="H25" s="581">
        <f>+P12+AH9</f>
        <v>0</v>
      </c>
      <c r="I25" s="582"/>
      <c r="J25" s="195" t="s">
        <v>198</v>
      </c>
      <c r="K25" s="56"/>
      <c r="L25" s="53"/>
      <c r="P25" s="53"/>
      <c r="Q25" s="53"/>
      <c r="R25" s="53"/>
      <c r="S25" s="53"/>
      <c r="T25" s="53"/>
      <c r="U25" s="53"/>
      <c r="V25" s="53"/>
      <c r="AE25" s="150"/>
      <c r="AH25" s="53"/>
      <c r="AI25" s="56"/>
      <c r="AJ25" s="53"/>
      <c r="AK25" s="53"/>
      <c r="AL25" s="187"/>
      <c r="AM25" s="187"/>
      <c r="AN25" s="187"/>
      <c r="AQ25" s="268"/>
      <c r="AR25" s="128"/>
      <c r="AW25" s="413"/>
    </row>
    <row r="26" spans="2:49" ht="27" customHeight="1" thickTop="1" thickBot="1" x14ac:dyDescent="0.2">
      <c r="B26" s="614" t="s">
        <v>202</v>
      </c>
      <c r="C26" s="615"/>
      <c r="D26" s="603">
        <v>0</v>
      </c>
      <c r="E26" s="603"/>
      <c r="F26" s="603"/>
      <c r="G26" s="195" t="s">
        <v>198</v>
      </c>
      <c r="H26" s="581">
        <f>+P21</f>
        <v>0</v>
      </c>
      <c r="I26" s="582"/>
      <c r="J26" s="195" t="s">
        <v>198</v>
      </c>
      <c r="K26" s="56"/>
      <c r="L26" s="144"/>
      <c r="M26" s="554" t="s">
        <v>35</v>
      </c>
      <c r="N26" s="48"/>
      <c r="O26" s="48"/>
      <c r="P26" s="247" t="s">
        <v>180</v>
      </c>
      <c r="Q26" s="557" t="s">
        <v>181</v>
      </c>
      <c r="R26" s="557"/>
      <c r="S26" s="557"/>
      <c r="T26" s="558"/>
      <c r="U26" s="48"/>
      <c r="V26" s="48"/>
      <c r="W26" s="48"/>
      <c r="X26" s="48"/>
      <c r="Y26" s="48"/>
      <c r="Z26" s="48"/>
      <c r="AA26" s="48"/>
      <c r="AB26" s="48"/>
      <c r="AC26" s="48"/>
      <c r="AD26" s="48"/>
      <c r="AE26" s="48"/>
      <c r="AF26" s="48"/>
      <c r="AG26" s="48"/>
      <c r="AH26" s="48"/>
      <c r="AI26" s="61"/>
      <c r="AJ26" s="48"/>
      <c r="AK26" s="49"/>
      <c r="AL26" s="136" t="s">
        <v>187</v>
      </c>
      <c r="AM26" s="531" t="s">
        <v>282</v>
      </c>
      <c r="AN26" s="531"/>
      <c r="AO26" s="531"/>
      <c r="AP26" s="532"/>
      <c r="AQ26" s="270"/>
      <c r="AR26" s="271"/>
      <c r="AS26" s="136" t="s">
        <v>192</v>
      </c>
      <c r="AT26" s="531" t="s">
        <v>430</v>
      </c>
      <c r="AU26" s="531"/>
      <c r="AV26" s="532"/>
      <c r="AW26" s="413"/>
    </row>
    <row r="27" spans="2:49" ht="27" customHeight="1" thickBot="1" x14ac:dyDescent="0.2">
      <c r="B27" s="614" t="s">
        <v>223</v>
      </c>
      <c r="C27" s="615"/>
      <c r="D27" s="603">
        <v>0</v>
      </c>
      <c r="E27" s="603"/>
      <c r="F27" s="603"/>
      <c r="G27" s="195" t="s">
        <v>198</v>
      </c>
      <c r="H27" s="581">
        <f>+Y21</f>
        <v>0</v>
      </c>
      <c r="I27" s="582"/>
      <c r="J27" s="195" t="s">
        <v>198</v>
      </c>
      <c r="M27" s="555"/>
      <c r="P27" s="585">
        <f>+R30+ROUND(R33,1)</f>
        <v>332.5</v>
      </c>
      <c r="Q27" s="586"/>
      <c r="R27" s="586"/>
      <c r="S27" s="586"/>
      <c r="T27" s="44" t="s">
        <v>38</v>
      </c>
      <c r="U27" s="64"/>
      <c r="V27" s="64"/>
      <c r="Y27" s="62" t="s">
        <v>39</v>
      </c>
      <c r="Z27" s="65"/>
      <c r="AH27" s="53"/>
      <c r="AI27" s="53"/>
      <c r="AJ27" s="53"/>
      <c r="AK27" s="53"/>
      <c r="AL27" s="549">
        <f>+AH18+P27</f>
        <v>332.5</v>
      </c>
      <c r="AM27" s="550"/>
      <c r="AN27" s="550"/>
      <c r="AO27" s="550"/>
      <c r="AP27" s="52" t="s">
        <v>13</v>
      </c>
      <c r="AQ27" s="268"/>
      <c r="AR27" s="128"/>
      <c r="AS27" s="535"/>
      <c r="AT27" s="536"/>
      <c r="AU27" s="536"/>
      <c r="AV27" s="52" t="s">
        <v>13</v>
      </c>
      <c r="AW27" s="413"/>
    </row>
    <row r="28" spans="2:49" ht="27" customHeight="1" thickTop="1" thickBot="1" x14ac:dyDescent="0.2">
      <c r="B28" s="631" t="s">
        <v>332</v>
      </c>
      <c r="C28" s="632"/>
      <c r="D28" s="603">
        <v>0</v>
      </c>
      <c r="E28" s="603"/>
      <c r="F28" s="603"/>
      <c r="G28" s="195" t="s">
        <v>198</v>
      </c>
      <c r="H28" s="581">
        <f>+P15+AH12</f>
        <v>0</v>
      </c>
      <c r="I28" s="582"/>
      <c r="J28" s="195" t="s">
        <v>198</v>
      </c>
      <c r="M28" s="555"/>
      <c r="P28" s="56"/>
      <c r="U28" s="53"/>
      <c r="V28" s="53"/>
      <c r="Y28" s="587" t="s">
        <v>175</v>
      </c>
      <c r="Z28" s="588"/>
      <c r="AA28" s="543">
        <v>332.5</v>
      </c>
      <c r="AB28" s="544"/>
      <c r="AC28" s="544"/>
      <c r="AD28" s="544"/>
      <c r="AE28" s="544"/>
      <c r="AF28" s="44" t="s">
        <v>13</v>
      </c>
      <c r="AH28" s="53"/>
      <c r="AI28" s="53"/>
      <c r="AN28" s="267"/>
      <c r="AQ28" s="268"/>
      <c r="AR28" s="128"/>
      <c r="AS28" s="410" t="str">
        <f>+IF(AS27=0,"",IF(AL27&lt;(AS24+AS27+AS31),"エラー !：⑩の内数である（⑫+⑬＋⑭）の量が⑩を超えています",""))</f>
        <v/>
      </c>
      <c r="AT28" s="408"/>
      <c r="AU28" s="408"/>
      <c r="AV28" s="408"/>
      <c r="AW28" s="413"/>
    </row>
    <row r="29" spans="2:49" ht="27" customHeight="1" thickTop="1" thickBot="1" x14ac:dyDescent="0.2">
      <c r="B29" s="614" t="s">
        <v>224</v>
      </c>
      <c r="C29" s="615"/>
      <c r="D29" s="603">
        <v>0</v>
      </c>
      <c r="E29" s="603"/>
      <c r="F29" s="603"/>
      <c r="G29" s="195" t="s">
        <v>198</v>
      </c>
      <c r="H29" s="581">
        <f>+AL27</f>
        <v>332.5</v>
      </c>
      <c r="I29" s="582"/>
      <c r="J29" s="195" t="s">
        <v>198</v>
      </c>
      <c r="M29" s="555"/>
      <c r="P29" s="56"/>
      <c r="Q29" s="144"/>
      <c r="R29" s="51" t="s">
        <v>183</v>
      </c>
      <c r="S29" s="557" t="s">
        <v>33</v>
      </c>
      <c r="T29" s="571"/>
      <c r="U29" s="571"/>
      <c r="V29" s="572"/>
      <c r="W29" s="48"/>
      <c r="X29" s="66"/>
      <c r="Y29" s="587" t="s">
        <v>258</v>
      </c>
      <c r="Z29" s="588"/>
      <c r="AA29" s="543"/>
      <c r="AB29" s="544"/>
      <c r="AC29" s="544"/>
      <c r="AD29" s="544"/>
      <c r="AE29" s="544"/>
      <c r="AF29" s="44" t="s">
        <v>13</v>
      </c>
      <c r="AH29" s="53"/>
      <c r="AI29" s="53"/>
      <c r="AJ29" s="53"/>
      <c r="AK29" s="53"/>
      <c r="AL29" s="136" t="s">
        <v>188</v>
      </c>
      <c r="AM29" s="531" t="s">
        <v>189</v>
      </c>
      <c r="AN29" s="531"/>
      <c r="AO29" s="531"/>
      <c r="AP29" s="532"/>
      <c r="AQ29" s="269"/>
      <c r="AR29" s="272"/>
      <c r="AS29" s="579" t="s">
        <v>193</v>
      </c>
      <c r="AT29" s="575" t="s">
        <v>431</v>
      </c>
      <c r="AU29" s="575"/>
      <c r="AV29" s="576"/>
      <c r="AW29" s="413"/>
    </row>
    <row r="30" spans="2:49" ht="27" customHeight="1" thickBot="1" x14ac:dyDescent="0.2">
      <c r="B30" s="614" t="s">
        <v>225</v>
      </c>
      <c r="C30" s="615"/>
      <c r="D30" s="603">
        <v>0</v>
      </c>
      <c r="E30" s="603"/>
      <c r="F30" s="603"/>
      <c r="G30" s="195" t="s">
        <v>198</v>
      </c>
      <c r="H30" s="581">
        <f>+AL30</f>
        <v>0</v>
      </c>
      <c r="I30" s="582"/>
      <c r="J30" s="195" t="s">
        <v>198</v>
      </c>
      <c r="M30" s="555"/>
      <c r="P30" s="56"/>
      <c r="R30" s="585">
        <f>+ROUND(AA28,1)+ROUND(AA29,1)+ROUND(AA30,1)</f>
        <v>332.5</v>
      </c>
      <c r="S30" s="586"/>
      <c r="T30" s="586"/>
      <c r="U30" s="586"/>
      <c r="V30" s="44" t="s">
        <v>16</v>
      </c>
      <c r="Y30" s="587" t="s">
        <v>186</v>
      </c>
      <c r="Z30" s="588"/>
      <c r="AA30" s="543"/>
      <c r="AB30" s="544"/>
      <c r="AC30" s="544"/>
      <c r="AD30" s="544"/>
      <c r="AE30" s="544"/>
      <c r="AF30" s="44" t="s">
        <v>13</v>
      </c>
      <c r="AL30" s="535"/>
      <c r="AM30" s="536"/>
      <c r="AN30" s="536"/>
      <c r="AO30" s="536"/>
      <c r="AP30" s="52" t="s">
        <v>13</v>
      </c>
      <c r="AS30" s="580"/>
      <c r="AT30" s="577"/>
      <c r="AU30" s="577"/>
      <c r="AV30" s="578"/>
      <c r="AW30" s="413"/>
    </row>
    <row r="31" spans="2:49" ht="27" customHeight="1" thickTop="1" thickBot="1" x14ac:dyDescent="0.2">
      <c r="B31" s="614" t="s">
        <v>226</v>
      </c>
      <c r="C31" s="615"/>
      <c r="D31" s="603">
        <v>0</v>
      </c>
      <c r="E31" s="603"/>
      <c r="F31" s="603"/>
      <c r="G31" s="195" t="s">
        <v>198</v>
      </c>
      <c r="H31" s="581">
        <f>+AS24</f>
        <v>332.5</v>
      </c>
      <c r="I31" s="582"/>
      <c r="J31" s="195" t="s">
        <v>198</v>
      </c>
      <c r="M31" s="555"/>
      <c r="P31" s="56"/>
      <c r="Y31"/>
      <c r="Z31"/>
      <c r="AA31" s="67" t="s">
        <v>90</v>
      </c>
      <c r="AK31" s="128"/>
      <c r="AL31" s="530" t="str">
        <f>+IF(AL30=0,"",IF(AL27&lt;AL30,"エラー !：⑩の内数である⑪の量が⑩を超えています",""))</f>
        <v/>
      </c>
      <c r="AM31" s="530"/>
      <c r="AN31" s="530"/>
      <c r="AO31" s="530"/>
      <c r="AP31" s="530"/>
      <c r="AQ31" s="530"/>
      <c r="AR31" s="41"/>
      <c r="AS31" s="573"/>
      <c r="AT31" s="574"/>
      <c r="AU31" s="574"/>
      <c r="AV31" s="163" t="s">
        <v>13</v>
      </c>
      <c r="AW31" s="413"/>
    </row>
    <row r="32" spans="2:49" ht="27" customHeight="1" thickTop="1" thickBot="1" x14ac:dyDescent="0.2">
      <c r="B32" s="614" t="s">
        <v>428</v>
      </c>
      <c r="C32" s="615"/>
      <c r="D32" s="603">
        <v>0</v>
      </c>
      <c r="E32" s="603"/>
      <c r="F32" s="603"/>
      <c r="G32" s="195" t="s">
        <v>198</v>
      </c>
      <c r="H32" s="581">
        <f>+AS27</f>
        <v>0</v>
      </c>
      <c r="I32" s="582"/>
      <c r="J32" s="195" t="s">
        <v>198</v>
      </c>
      <c r="M32" s="555"/>
      <c r="P32" s="56"/>
      <c r="Q32" s="144"/>
      <c r="R32" s="51" t="s">
        <v>185</v>
      </c>
      <c r="S32" s="557" t="s">
        <v>37</v>
      </c>
      <c r="T32" s="571"/>
      <c r="U32" s="571"/>
      <c r="V32" s="572"/>
      <c r="W32" s="53"/>
      <c r="X32" s="53"/>
      <c r="Y32"/>
      <c r="Z32"/>
      <c r="AA32" s="621" t="s">
        <v>330</v>
      </c>
      <c r="AB32" s="622"/>
      <c r="AC32" s="622"/>
      <c r="AD32" s="622"/>
      <c r="AE32" s="622"/>
      <c r="AF32" s="622" t="s">
        <v>194</v>
      </c>
      <c r="AG32" s="622"/>
      <c r="AH32" s="622"/>
      <c r="AI32" s="622"/>
      <c r="AJ32" s="622"/>
      <c r="AK32" s="622"/>
      <c r="AL32" s="622" t="s">
        <v>195</v>
      </c>
      <c r="AM32" s="622"/>
      <c r="AN32" s="622"/>
      <c r="AO32" s="627"/>
      <c r="AP32" s="189"/>
      <c r="AS32" s="411" t="str">
        <f>+IF(AS31=0,"",IF(AL27&lt;(AS24+AS27+AS31),"エラー !：⑩の内数である（⑫+⑬＋⑭）の量が⑩を超えています",""))</f>
        <v/>
      </c>
      <c r="AT32" s="409"/>
      <c r="AU32" s="409"/>
      <c r="AV32" s="409"/>
      <c r="AW32" s="413"/>
    </row>
    <row r="33" spans="2:62" ht="27" customHeight="1" thickBot="1" x14ac:dyDescent="0.2">
      <c r="B33" s="618" t="s">
        <v>429</v>
      </c>
      <c r="C33" s="619"/>
      <c r="D33" s="569">
        <v>0</v>
      </c>
      <c r="E33" s="570"/>
      <c r="F33" s="570"/>
      <c r="G33" s="196" t="s">
        <v>198</v>
      </c>
      <c r="H33" s="583">
        <f>+AS31</f>
        <v>0</v>
      </c>
      <c r="I33" s="584"/>
      <c r="J33" s="196" t="s">
        <v>198</v>
      </c>
      <c r="M33" s="556"/>
      <c r="R33" s="543"/>
      <c r="S33" s="544"/>
      <c r="T33" s="544"/>
      <c r="U33" s="544"/>
      <c r="V33" s="44" t="s">
        <v>38</v>
      </c>
      <c r="W33" s="53"/>
      <c r="X33" s="53"/>
      <c r="Y33"/>
      <c r="Z33"/>
      <c r="AA33" s="623"/>
      <c r="AB33" s="624"/>
      <c r="AC33" s="624"/>
      <c r="AD33" s="624"/>
      <c r="AE33" s="624"/>
      <c r="AF33" s="624"/>
      <c r="AG33" s="624"/>
      <c r="AH33" s="624"/>
      <c r="AI33" s="624"/>
      <c r="AJ33" s="624"/>
      <c r="AK33" s="624"/>
      <c r="AL33" s="624"/>
      <c r="AM33" s="624"/>
      <c r="AN33" s="624"/>
      <c r="AO33" s="628"/>
      <c r="AP33" s="189"/>
      <c r="AW33" s="413"/>
    </row>
    <row r="34" spans="2:62" ht="24" customHeight="1" x14ac:dyDescent="0.15">
      <c r="C34" s="259" t="str">
        <f>+IF(D30=0,"",IF(D29&lt;D30,"エラー !：上の表は、⑩の内数である⑪の量が⑩を超えています",""))</f>
        <v/>
      </c>
      <c r="AA34" s="625"/>
      <c r="AB34" s="626"/>
      <c r="AC34" s="626"/>
      <c r="AD34" s="626"/>
      <c r="AE34" s="626"/>
      <c r="AF34" s="626"/>
      <c r="AG34" s="626"/>
      <c r="AH34" s="626"/>
      <c r="AI34" s="626"/>
      <c r="AJ34" s="626"/>
      <c r="AK34" s="626"/>
      <c r="AL34" s="626"/>
      <c r="AM34" s="626"/>
      <c r="AN34" s="626"/>
      <c r="AO34" s="629"/>
      <c r="AP34" s="189"/>
      <c r="AW34" s="413"/>
    </row>
    <row r="35" spans="2:62" ht="15" customHeight="1" x14ac:dyDescent="0.15">
      <c r="C35" s="260" t="str">
        <f>+IF(D31=0,"",IF(D29&lt;D31,"エラー !：上の表は、⑩の内数である⑫の量が⑩を超えています",""))</f>
        <v/>
      </c>
      <c r="AF35" s="64"/>
      <c r="AG35" s="64"/>
      <c r="AH35" s="64"/>
      <c r="AI35" s="64"/>
      <c r="AJ35" s="64"/>
      <c r="AK35" s="64"/>
      <c r="AL35" s="53"/>
      <c r="AM35" s="53"/>
      <c r="AN35" s="53"/>
      <c r="AO35" s="53"/>
      <c r="AP35" s="53"/>
      <c r="AQ35" s="53"/>
      <c r="AR35" s="53"/>
    </row>
    <row r="36" spans="2:62" ht="15" customHeight="1" x14ac:dyDescent="0.15">
      <c r="C36" s="260" t="str">
        <f>+IF(D32=0,"",IF(D29&lt;D32,"エラー !：上の表は、⑩の内数である⑬の量が⑩を超えています",""))</f>
        <v/>
      </c>
      <c r="AF36" s="64"/>
      <c r="AG36" s="64"/>
      <c r="AH36" s="64"/>
      <c r="AI36" s="64"/>
      <c r="AJ36" s="64"/>
      <c r="AK36" s="64"/>
      <c r="AL36" s="64"/>
      <c r="AM36" s="152"/>
      <c r="AN36" s="152"/>
      <c r="AO36" s="128"/>
      <c r="AP36" s="53"/>
      <c r="AQ36" s="53"/>
      <c r="AR36" s="53"/>
      <c r="AS36" s="53"/>
      <c r="AT36" s="53"/>
      <c r="AU36" s="53"/>
      <c r="AV36" s="53"/>
      <c r="AW36" s="68"/>
      <c r="AY36" s="53"/>
      <c r="AZ36" s="53"/>
      <c r="BA36" s="53"/>
      <c r="BB36" s="53"/>
      <c r="BC36" s="53"/>
      <c r="BD36" s="53"/>
    </row>
    <row r="37" spans="2:62" ht="15" customHeight="1" x14ac:dyDescent="0.15">
      <c r="C37" s="260" t="str">
        <f>+IF(D33=0,"",IF(D29&lt;D33,"エラー !：上の表は、⑩の内数である⑭の量が⑩を超えています",""))</f>
        <v/>
      </c>
      <c r="J37" s="68"/>
      <c r="K37" s="68"/>
      <c r="R37" s="68"/>
      <c r="S37" s="68"/>
      <c r="T37" s="68"/>
      <c r="AF37" s="53"/>
      <c r="AG37" s="53"/>
      <c r="AH37" s="53"/>
      <c r="AI37" s="53"/>
      <c r="AJ37" s="53"/>
      <c r="AK37" s="53"/>
      <c r="AL37" s="64"/>
      <c r="AM37" s="128"/>
      <c r="AN37" s="128"/>
      <c r="AO37" s="128"/>
      <c r="AP37" s="53"/>
      <c r="AQ37" s="53"/>
      <c r="AR37" s="53"/>
      <c r="AS37" s="53"/>
      <c r="AT37" s="53"/>
      <c r="AU37" s="64"/>
      <c r="AV37" s="64"/>
      <c r="AW37" s="68"/>
      <c r="AY37" s="53"/>
      <c r="AZ37" s="53"/>
      <c r="BA37" s="53"/>
      <c r="BB37" s="53"/>
      <c r="BC37" s="53"/>
      <c r="BD37" s="53"/>
    </row>
    <row r="38" spans="2:62" ht="13.5" x14ac:dyDescent="0.15">
      <c r="H38" s="279"/>
      <c r="J38" s="68"/>
      <c r="K38" s="68"/>
      <c r="R38" s="68"/>
      <c r="S38" s="68"/>
      <c r="T38" s="68"/>
      <c r="AF38" s="53"/>
      <c r="AG38" s="53"/>
      <c r="AH38" s="53"/>
      <c r="AI38" s="53"/>
      <c r="AJ38" s="53"/>
      <c r="AK38" s="53"/>
      <c r="AL38" s="64"/>
      <c r="AM38" s="128"/>
      <c r="AN38" s="128"/>
      <c r="AO38" s="128"/>
      <c r="AP38" s="53"/>
      <c r="AQ38" s="53"/>
      <c r="AR38" s="53"/>
      <c r="AS38" s="128"/>
      <c r="AT38" s="152"/>
      <c r="AU38" s="64"/>
      <c r="AV38" s="64"/>
      <c r="AW38" s="68"/>
      <c r="AY38" s="53"/>
      <c r="AZ38" s="53"/>
      <c r="BA38" s="53"/>
      <c r="BB38" s="53"/>
      <c r="BC38" s="53"/>
      <c r="BD38" s="53"/>
    </row>
    <row r="39" spans="2:62" ht="13.5" x14ac:dyDescent="0.15">
      <c r="H39" s="279"/>
      <c r="J39" s="68"/>
      <c r="K39" s="68"/>
      <c r="R39" s="68"/>
      <c r="S39" s="68"/>
      <c r="T39" s="68"/>
      <c r="AF39" s="53"/>
      <c r="AG39" s="53"/>
      <c r="AH39" s="53"/>
      <c r="AI39" s="53"/>
      <c r="AJ39" s="53"/>
      <c r="AK39" s="53"/>
      <c r="AL39" s="64"/>
      <c r="AM39" s="128"/>
      <c r="AN39" s="128"/>
      <c r="AO39" s="128"/>
      <c r="AP39" s="53"/>
      <c r="AQ39" s="53"/>
      <c r="AR39" s="53"/>
      <c r="AS39" s="128"/>
      <c r="AT39" s="64"/>
      <c r="AU39" s="64"/>
      <c r="AV39" s="64"/>
      <c r="AW39" s="68"/>
      <c r="AY39" s="53"/>
      <c r="AZ39" s="53"/>
      <c r="BA39" s="53"/>
      <c r="BB39" s="53"/>
      <c r="BC39" s="53"/>
      <c r="BD39" s="53"/>
    </row>
    <row r="40" spans="2:62" ht="13.5" x14ac:dyDescent="0.15">
      <c r="H40" s="279"/>
      <c r="J40" s="68"/>
      <c r="K40" s="68"/>
      <c r="R40" s="68"/>
      <c r="S40" s="68"/>
      <c r="T40" s="68"/>
      <c r="AF40" s="53"/>
      <c r="AG40" s="53"/>
      <c r="AH40" s="53"/>
      <c r="AI40" s="53"/>
      <c r="AJ40" s="53"/>
      <c r="AK40" s="53"/>
      <c r="AL40" s="64"/>
      <c r="AM40" s="128"/>
      <c r="AN40" s="128"/>
      <c r="AO40" s="128"/>
      <c r="AP40" s="53"/>
      <c r="AQ40" s="53"/>
      <c r="AR40" s="53"/>
      <c r="AS40" s="128"/>
      <c r="AT40" s="64"/>
      <c r="AU40" s="64"/>
      <c r="AV40" s="64"/>
      <c r="AW40" s="68"/>
      <c r="AY40" s="53"/>
      <c r="AZ40" s="53"/>
      <c r="BA40" s="53"/>
      <c r="BB40" s="53"/>
      <c r="BC40" s="53"/>
      <c r="BD40" s="53"/>
    </row>
    <row r="41" spans="2:62" ht="13.5" x14ac:dyDescent="0.15">
      <c r="H41" s="279"/>
      <c r="J41" s="68"/>
      <c r="K41" s="68"/>
      <c r="R41" s="68"/>
      <c r="S41" s="68"/>
      <c r="T41" s="68"/>
      <c r="AF41" s="53"/>
      <c r="AG41" s="53"/>
      <c r="AH41" s="53"/>
      <c r="AI41" s="53"/>
      <c r="AJ41" s="53"/>
      <c r="AK41" s="53"/>
      <c r="AL41" s="53"/>
      <c r="AM41" s="53"/>
      <c r="AN41" s="53"/>
      <c r="AO41" s="53"/>
      <c r="AP41" s="53"/>
      <c r="AQ41" s="53"/>
      <c r="AR41" s="53"/>
      <c r="AS41" s="128"/>
      <c r="AT41" s="64"/>
      <c r="AU41" s="64"/>
      <c r="AV41" s="64"/>
      <c r="AW41" s="68"/>
      <c r="AY41" s="53"/>
      <c r="AZ41" s="53"/>
      <c r="BA41" s="53"/>
      <c r="BB41" s="53"/>
      <c r="BC41" s="53"/>
      <c r="BD41" s="53"/>
    </row>
    <row r="42" spans="2:62" ht="13.5" x14ac:dyDescent="0.15">
      <c r="H42" s="279"/>
      <c r="I42" s="68"/>
      <c r="J42" s="68"/>
      <c r="K42" s="68"/>
      <c r="R42" s="68"/>
      <c r="S42" s="68"/>
      <c r="T42" s="68"/>
      <c r="AQ42" s="53"/>
      <c r="AR42" s="53"/>
      <c r="AS42" s="128"/>
      <c r="AT42" s="64"/>
      <c r="AY42" s="53"/>
      <c r="AZ42" s="53"/>
      <c r="BA42" s="53"/>
      <c r="BB42" s="53"/>
      <c r="BC42" s="53"/>
      <c r="BD42" s="53"/>
    </row>
    <row r="43" spans="2:62" x14ac:dyDescent="0.15">
      <c r="H43" s="279"/>
      <c r="I43" s="68"/>
      <c r="J43" s="68"/>
      <c r="K43" s="68"/>
      <c r="R43" s="68"/>
      <c r="S43" s="68"/>
      <c r="T43" s="68"/>
      <c r="AW43" s="68"/>
      <c r="AY43" s="53"/>
      <c r="AZ43" s="53"/>
      <c r="BA43" s="53"/>
      <c r="BB43" s="53"/>
      <c r="BC43" s="53"/>
      <c r="BD43" s="53"/>
    </row>
    <row r="44" spans="2:62" x14ac:dyDescent="0.15">
      <c r="H44" s="279"/>
      <c r="I44" s="68"/>
      <c r="J44" s="68"/>
      <c r="K44" s="68"/>
      <c r="R44" s="68"/>
      <c r="S44" s="68"/>
      <c r="T44" s="68"/>
      <c r="AW44" s="68"/>
    </row>
    <row r="45" spans="2:62" x14ac:dyDescent="0.15">
      <c r="H45" s="279"/>
      <c r="I45" s="68"/>
      <c r="J45" s="68"/>
      <c r="K45" s="68"/>
      <c r="R45" s="68"/>
      <c r="S45" s="68"/>
      <c r="T45" s="68"/>
    </row>
    <row r="46" spans="2:62" x14ac:dyDescent="0.15">
      <c r="H46" s="279"/>
      <c r="I46" s="68"/>
      <c r="J46" s="68"/>
      <c r="K46" s="68"/>
      <c r="R46" s="68"/>
      <c r="S46" s="68"/>
      <c r="T46" s="68"/>
    </row>
    <row r="47" spans="2:62" ht="13.5" x14ac:dyDescent="0.15">
      <c r="H47" s="279"/>
      <c r="I47" s="68"/>
      <c r="J47" s="68"/>
      <c r="K47" s="68"/>
      <c r="R47" s="68"/>
      <c r="S47" s="68"/>
      <c r="T47" s="68"/>
      <c r="BH47" s="69"/>
      <c r="BI47" s="69"/>
      <c r="BJ47" s="67"/>
    </row>
    <row r="48" spans="2:62" x14ac:dyDescent="0.15">
      <c r="I48" s="68"/>
      <c r="J48" s="68"/>
      <c r="K48" s="68"/>
      <c r="R48" s="68"/>
      <c r="S48" s="68"/>
      <c r="T48" s="68"/>
      <c r="BH48" s="67"/>
    </row>
    <row r="49" spans="7:62" x14ac:dyDescent="0.15">
      <c r="G49" s="68"/>
      <c r="H49" s="68"/>
      <c r="I49" s="68"/>
      <c r="J49" s="68"/>
      <c r="K49" s="68"/>
      <c r="R49" s="68"/>
      <c r="S49" s="68"/>
      <c r="T49" s="68"/>
      <c r="BE49" s="67"/>
      <c r="BF49" s="67"/>
      <c r="BG49" s="67"/>
      <c r="BH49" s="67"/>
    </row>
    <row r="50" spans="7:62" x14ac:dyDescent="0.15">
      <c r="G50" s="68"/>
      <c r="H50" s="68"/>
      <c r="I50" s="68"/>
      <c r="J50" s="68"/>
      <c r="K50" s="68"/>
      <c r="R50" s="68"/>
      <c r="S50" s="68"/>
      <c r="T50" s="68"/>
      <c r="BE50" s="67"/>
      <c r="BF50" s="67"/>
      <c r="BG50" s="67"/>
      <c r="BH50" s="67"/>
    </row>
    <row r="51" spans="7:62" x14ac:dyDescent="0.15">
      <c r="G51" s="68"/>
      <c r="H51" s="68"/>
      <c r="I51" s="68"/>
      <c r="J51" s="68"/>
      <c r="K51" s="68"/>
      <c r="R51" s="68"/>
      <c r="S51" s="68"/>
      <c r="T51" s="68"/>
      <c r="BE51" s="67"/>
      <c r="BF51" s="67"/>
      <c r="BG51" s="67"/>
      <c r="BH51" s="67"/>
    </row>
    <row r="52" spans="7:62" x14ac:dyDescent="0.15">
      <c r="G52" s="68"/>
      <c r="H52" s="68"/>
      <c r="I52" s="68"/>
      <c r="J52" s="68"/>
      <c r="K52" s="68"/>
      <c r="R52" s="68"/>
      <c r="S52" s="68"/>
      <c r="T52" s="68"/>
      <c r="BE52" s="67"/>
      <c r="BF52" s="67"/>
      <c r="BG52" s="67"/>
      <c r="BH52" s="67"/>
    </row>
    <row r="53" spans="7:62" x14ac:dyDescent="0.15">
      <c r="G53" s="68"/>
      <c r="H53" s="68"/>
      <c r="I53" s="68"/>
      <c r="J53" s="68"/>
      <c r="K53" s="68"/>
      <c r="R53" s="68"/>
      <c r="S53" s="68"/>
      <c r="T53" s="68"/>
      <c r="BE53" s="67"/>
      <c r="BG53" s="67"/>
      <c r="BH53" s="67"/>
      <c r="BI53" s="67"/>
      <c r="BJ53" s="67"/>
    </row>
    <row r="54" spans="7:62" x14ac:dyDescent="0.15">
      <c r="G54" s="68"/>
      <c r="H54" s="68"/>
      <c r="I54" s="68"/>
      <c r="J54" s="68"/>
      <c r="K54" s="68"/>
      <c r="R54" s="68"/>
      <c r="S54" s="68"/>
      <c r="T54" s="68"/>
      <c r="BD54" s="67"/>
      <c r="BE54" s="70"/>
      <c r="BG54" s="67"/>
      <c r="BH54" s="67"/>
      <c r="BI54" s="67"/>
      <c r="BJ54" s="67"/>
    </row>
    <row r="55" spans="7:62" x14ac:dyDescent="0.15">
      <c r="G55" s="68"/>
      <c r="H55" s="68"/>
      <c r="I55" s="68"/>
      <c r="J55" s="68"/>
      <c r="K55" s="68"/>
      <c r="R55" s="68"/>
      <c r="S55" s="68"/>
      <c r="T55" s="68"/>
      <c r="BD55" s="67"/>
      <c r="BE55" s="70"/>
      <c r="BG55" s="67"/>
      <c r="BH55" s="67"/>
      <c r="BI55" s="67"/>
      <c r="BJ55" s="67"/>
    </row>
    <row r="56" spans="7:62" x14ac:dyDescent="0.15">
      <c r="G56" s="68"/>
      <c r="H56" s="68"/>
      <c r="I56" s="68"/>
      <c r="J56" s="68"/>
      <c r="K56" s="68"/>
      <c r="R56" s="68"/>
      <c r="S56" s="68"/>
      <c r="T56" s="68"/>
      <c r="BD56" s="67"/>
      <c r="BE56" s="70"/>
      <c r="BG56" s="67"/>
      <c r="BH56" s="67"/>
      <c r="BI56" s="67"/>
      <c r="BJ56" s="67"/>
    </row>
    <row r="57" spans="7:62" x14ac:dyDescent="0.15">
      <c r="G57" s="68"/>
      <c r="H57" s="68"/>
      <c r="I57" s="68"/>
      <c r="BD57" s="67"/>
      <c r="BE57" s="70"/>
      <c r="BG57" s="67"/>
      <c r="BH57" s="67"/>
      <c r="BI57" s="67"/>
      <c r="BJ57" s="67"/>
    </row>
    <row r="58" spans="7:62" ht="12.75" x14ac:dyDescent="0.15">
      <c r="G58" s="68"/>
      <c r="H58" s="68"/>
      <c r="I58" s="68"/>
      <c r="L58" s="68"/>
      <c r="M58" s="71"/>
      <c r="N58" s="68"/>
      <c r="O58" s="68"/>
      <c r="BD58" s="67"/>
      <c r="BE58" s="70"/>
      <c r="BG58" s="67"/>
      <c r="BH58" s="67"/>
      <c r="BI58" s="67"/>
      <c r="BJ58" s="67"/>
    </row>
    <row r="59" spans="7:62" x14ac:dyDescent="0.15">
      <c r="G59" s="68"/>
      <c r="H59" s="68"/>
      <c r="I59" s="68"/>
      <c r="BD59" s="67"/>
      <c r="BE59" s="70"/>
      <c r="BG59" s="67"/>
      <c r="BH59" s="67"/>
      <c r="BI59" s="67"/>
      <c r="BJ59" s="67"/>
    </row>
    <row r="60" spans="7:62" x14ac:dyDescent="0.15">
      <c r="G60" s="68"/>
      <c r="H60" s="68"/>
      <c r="I60" s="68"/>
      <c r="BD60" s="67"/>
      <c r="BE60" s="70"/>
      <c r="BG60" s="67"/>
      <c r="BH60" s="67"/>
      <c r="BI60" s="67"/>
      <c r="BJ60" s="67"/>
    </row>
    <row r="61" spans="7:62" x14ac:dyDescent="0.15">
      <c r="G61" s="68"/>
      <c r="H61" s="68"/>
      <c r="I61" s="68"/>
      <c r="BD61" s="67"/>
      <c r="BE61" s="70"/>
      <c r="BG61" s="67"/>
      <c r="BH61" s="67"/>
      <c r="BI61" s="67"/>
      <c r="BJ61" s="67"/>
    </row>
    <row r="62" spans="7:62" x14ac:dyDescent="0.15">
      <c r="BD62" s="67"/>
      <c r="BE62" s="70"/>
      <c r="BG62" s="67"/>
      <c r="BH62" s="67"/>
      <c r="BI62" s="67"/>
      <c r="BJ62" s="67"/>
    </row>
    <row r="63" spans="7:62" x14ac:dyDescent="0.15">
      <c r="BD63" s="67"/>
      <c r="BE63" s="70"/>
      <c r="BG63" s="67"/>
      <c r="BH63" s="67"/>
      <c r="BI63" s="67"/>
      <c r="BJ63" s="67"/>
    </row>
    <row r="64" spans="7:62" x14ac:dyDescent="0.15">
      <c r="BD64" s="67"/>
      <c r="BE64" s="70"/>
      <c r="BG64" s="67"/>
      <c r="BH64" s="67"/>
      <c r="BI64" s="67"/>
      <c r="BJ64" s="67"/>
    </row>
    <row r="65" spans="12:62" x14ac:dyDescent="0.15">
      <c r="BD65" s="67"/>
      <c r="BE65" s="70"/>
      <c r="BG65" s="67"/>
      <c r="BH65" s="67"/>
      <c r="BI65" s="67"/>
      <c r="BJ65" s="67"/>
    </row>
    <row r="66" spans="12:62" x14ac:dyDescent="0.15">
      <c r="BD66" s="67"/>
      <c r="BE66" s="70"/>
      <c r="BG66" s="67"/>
      <c r="BH66" s="67"/>
      <c r="BI66" s="67"/>
      <c r="BJ66" s="67"/>
    </row>
    <row r="67" spans="12:62" x14ac:dyDescent="0.15">
      <c r="BD67" s="67"/>
      <c r="BE67" s="70"/>
      <c r="BG67" s="67"/>
      <c r="BH67" s="67"/>
      <c r="BI67" s="67"/>
      <c r="BJ67" s="67"/>
    </row>
    <row r="69" spans="12:62" ht="12.75" x14ac:dyDescent="0.15">
      <c r="L69" s="68"/>
      <c r="M69" s="71"/>
      <c r="N69" s="68"/>
      <c r="O69" s="68"/>
    </row>
    <row r="70" spans="12:62" ht="12.75" x14ac:dyDescent="0.15">
      <c r="L70" s="68"/>
      <c r="M70" s="71"/>
      <c r="N70" s="68"/>
      <c r="O70" s="68"/>
    </row>
    <row r="71" spans="12:62" ht="12.75" x14ac:dyDescent="0.15">
      <c r="L71" s="68"/>
      <c r="M71" s="71"/>
      <c r="N71" s="68"/>
      <c r="O71" s="68"/>
    </row>
    <row r="72" spans="12:62" ht="12.75" x14ac:dyDescent="0.15">
      <c r="L72" s="68"/>
      <c r="M72" s="71"/>
      <c r="N72" s="68"/>
      <c r="O72" s="68"/>
    </row>
    <row r="73" spans="12:62" ht="12.75" x14ac:dyDescent="0.15">
      <c r="L73" s="68"/>
      <c r="M73" s="71"/>
      <c r="N73" s="68"/>
      <c r="O73" s="68"/>
    </row>
    <row r="74" spans="12:62" ht="12.75" x14ac:dyDescent="0.15">
      <c r="L74" s="68"/>
      <c r="M74" s="71"/>
      <c r="N74" s="68"/>
      <c r="O74" s="68"/>
    </row>
    <row r="75" spans="12:62" ht="12.75" x14ac:dyDescent="0.15">
      <c r="L75" s="68"/>
      <c r="M75" s="71"/>
      <c r="N75" s="68"/>
      <c r="O75" s="68"/>
    </row>
    <row r="76" spans="12:62" ht="12.75" x14ac:dyDescent="0.15">
      <c r="L76" s="68"/>
      <c r="M76" s="71"/>
      <c r="N76" s="68"/>
      <c r="O76" s="68"/>
    </row>
  </sheetData>
  <sheetProtection algorithmName="SHA-512" hashValue="/YEf6eqfeVxrxwWrsXwQkMA8c+2KRtnHkVHIEmVRF+wHXOnJAQGShbYDHyjHS9C/Plw9JqH/Ndb4TKSKOhMDQA==" saltValue="Qr+FWwKT5gDmZ6aZkHR9VQ==" spinCount="100000" sheet="1" objects="1" scenarios="1"/>
  <mergeCells count="113">
    <mergeCell ref="AW19:AW20"/>
    <mergeCell ref="D30:F30"/>
    <mergeCell ref="D31:F31"/>
    <mergeCell ref="H26:I26"/>
    <mergeCell ref="H27:I27"/>
    <mergeCell ref="H28:I28"/>
    <mergeCell ref="H30:I30"/>
    <mergeCell ref="H31:I31"/>
    <mergeCell ref="D25:F25"/>
    <mergeCell ref="D27:F27"/>
    <mergeCell ref="D28:F28"/>
    <mergeCell ref="AT29:AV30"/>
    <mergeCell ref="AA29:AE29"/>
    <mergeCell ref="AA30:AE30"/>
    <mergeCell ref="AS29:AS30"/>
    <mergeCell ref="AL31:AQ31"/>
    <mergeCell ref="AA28:AE28"/>
    <mergeCell ref="AS31:AU31"/>
    <mergeCell ref="AS27:AU27"/>
    <mergeCell ref="AT26:AV26"/>
    <mergeCell ref="D33:F33"/>
    <mergeCell ref="H33:I33"/>
    <mergeCell ref="B2:H3"/>
    <mergeCell ref="AF5:AU5"/>
    <mergeCell ref="B21:J22"/>
    <mergeCell ref="H23:J23"/>
    <mergeCell ref="F12:H12"/>
    <mergeCell ref="F15:H15"/>
    <mergeCell ref="B33:C33"/>
    <mergeCell ref="Y30:Z30"/>
    <mergeCell ref="B31:C31"/>
    <mergeCell ref="H29:I29"/>
    <mergeCell ref="B32:C32"/>
    <mergeCell ref="H32:I32"/>
    <mergeCell ref="D32:F32"/>
    <mergeCell ref="D29:F29"/>
    <mergeCell ref="B27:C27"/>
    <mergeCell ref="B29:C29"/>
    <mergeCell ref="B28:C28"/>
    <mergeCell ref="B30:C30"/>
    <mergeCell ref="P12:S12"/>
    <mergeCell ref="P24:S24"/>
    <mergeCell ref="P21:S21"/>
    <mergeCell ref="Q14:T14"/>
    <mergeCell ref="B7:C7"/>
    <mergeCell ref="C8:K8"/>
    <mergeCell ref="D7:I7"/>
    <mergeCell ref="AO20:AP20"/>
    <mergeCell ref="AH9:AM9"/>
    <mergeCell ref="B23:C23"/>
    <mergeCell ref="B24:C24"/>
    <mergeCell ref="B25:C25"/>
    <mergeCell ref="B26:C26"/>
    <mergeCell ref="D24:F24"/>
    <mergeCell ref="D26:F26"/>
    <mergeCell ref="Q26:T26"/>
    <mergeCell ref="AM26:AP26"/>
    <mergeCell ref="F9:I9"/>
    <mergeCell ref="D23:G23"/>
    <mergeCell ref="AI14:AN14"/>
    <mergeCell ref="G11:I11"/>
    <mergeCell ref="G14:I14"/>
    <mergeCell ref="Z20:AB20"/>
    <mergeCell ref="U23:X23"/>
    <mergeCell ref="R33:U33"/>
    <mergeCell ref="AA32:AE34"/>
    <mergeCell ref="S32:V32"/>
    <mergeCell ref="AL32:AO34"/>
    <mergeCell ref="AL30:AO30"/>
    <mergeCell ref="AM29:AP29"/>
    <mergeCell ref="H25:I25"/>
    <mergeCell ref="M26:M33"/>
    <mergeCell ref="R30:U30"/>
    <mergeCell ref="P27:S27"/>
    <mergeCell ref="AL27:AO27"/>
    <mergeCell ref="AF32:AK34"/>
    <mergeCell ref="S29:V29"/>
    <mergeCell ref="Y28:Z28"/>
    <mergeCell ref="Y29:Z29"/>
    <mergeCell ref="AS17:AT17"/>
    <mergeCell ref="P22:V22"/>
    <mergeCell ref="P18:S18"/>
    <mergeCell ref="AE17:AE21"/>
    <mergeCell ref="AI17:AL17"/>
    <mergeCell ref="P15:S15"/>
    <mergeCell ref="H24:I24"/>
    <mergeCell ref="M11:M24"/>
    <mergeCell ref="Q20:T20"/>
    <mergeCell ref="Q23:T23"/>
    <mergeCell ref="Q17:T17"/>
    <mergeCell ref="Y18:AA18"/>
    <mergeCell ref="Y21:AA21"/>
    <mergeCell ref="P16:AB16"/>
    <mergeCell ref="AS24:AU24"/>
    <mergeCell ref="AS16:AT16"/>
    <mergeCell ref="AH18:AK18"/>
    <mergeCell ref="Z17:AB17"/>
    <mergeCell ref="AO17:AP17"/>
    <mergeCell ref="AT23:AV23"/>
    <mergeCell ref="U17:X17"/>
    <mergeCell ref="AS18:AT18"/>
    <mergeCell ref="AB3:AD3"/>
    <mergeCell ref="AP3:AR4"/>
    <mergeCell ref="AS3:AT3"/>
    <mergeCell ref="AS4:AT4"/>
    <mergeCell ref="AH15:AM15"/>
    <mergeCell ref="S7:V7"/>
    <mergeCell ref="AI8:AN8"/>
    <mergeCell ref="AE9:AE14"/>
    <mergeCell ref="Q11:T11"/>
    <mergeCell ref="Z5:AD5"/>
    <mergeCell ref="AH12:AM12"/>
    <mergeCell ref="AI11:AN11"/>
  </mergeCells>
  <phoneticPr fontId="3"/>
  <dataValidations count="3">
    <dataValidation type="custom" allowBlank="1" showInputMessage="1" showErrorMessage="1" error="入力は少数第1位までにして下さい。" sqref="W7:X7 AU13:AU14">
      <formula1>W7=ROUND(W7,1)</formula1>
    </dataValidation>
    <dataValidation type="custom" allowBlank="1" showInputMessage="1" showErrorMessage="1" sqref="H24:H33">
      <formula1>H24=ROUND(H24,1)</formula1>
    </dataValidation>
    <dataValidation type="custom" allowBlank="1" showInputMessage="1" showErrorMessage="1" error="入力は少数第1位までにしてください。" sqref="AS31:AU31 F15:H15 P12:S12 P15:S15 P18:S18 P21:S21 P24:S24 AH9:AM9 AH12:AM12 AH15:AM15 AU16:AU18 AO21 AA28:AE30 R33:U33 AL30:AO30 AS27:AU27 D24:F33">
      <formula1>D9=ROUND(D9,1)</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pageSetUpPr fitToPage="1"/>
  </sheetPr>
  <dimension ref="B1:AA59"/>
  <sheetViews>
    <sheetView showGridLines="0" topLeftCell="G1" zoomScale="70" zoomScaleNormal="70" workbookViewId="0"/>
  </sheetViews>
  <sheetFormatPr defaultColWidth="9" defaultRowHeight="11.25" x14ac:dyDescent="0.15"/>
  <cols>
    <col min="1" max="1" width="2.5" style="9" customWidth="1"/>
    <col min="2" max="3" width="3.75" style="9" customWidth="1"/>
    <col min="4" max="4" width="4.5" style="9" customWidth="1"/>
    <col min="5" max="5" width="3.75" style="9" customWidth="1"/>
    <col min="6" max="6" width="40.75" style="9" customWidth="1"/>
    <col min="7" max="7" width="9.75" style="9" customWidth="1"/>
    <col min="8" max="8" width="10.375" style="9" customWidth="1"/>
    <col min="9" max="26" width="9.75" style="9" customWidth="1"/>
    <col min="27" max="27" width="11.75" style="9" customWidth="1"/>
    <col min="28" max="16384" width="9" style="9"/>
  </cols>
  <sheetData>
    <row r="1" spans="2:27" ht="21" x14ac:dyDescent="0.2">
      <c r="C1" s="19" t="s">
        <v>339</v>
      </c>
      <c r="D1" s="19"/>
      <c r="E1" s="19"/>
    </row>
    <row r="2" spans="2:27" ht="23.25" customHeight="1" x14ac:dyDescent="0.15">
      <c r="E2" s="275" t="s">
        <v>340</v>
      </c>
    </row>
    <row r="3" spans="2:27" ht="14.1" customHeight="1" thickBot="1" x14ac:dyDescent="0.2">
      <c r="B3" s="687" t="s">
        <v>273</v>
      </c>
      <c r="C3" s="687"/>
      <c r="D3" s="687"/>
      <c r="E3" s="687"/>
      <c r="F3" s="687"/>
      <c r="G3" s="110"/>
      <c r="H3" s="110"/>
      <c r="I3" s="110"/>
      <c r="J3" s="110"/>
      <c r="K3" s="110"/>
      <c r="Y3"/>
      <c r="Z3"/>
      <c r="AA3" s="111"/>
    </row>
    <row r="4" spans="2:27" ht="14.1" customHeight="1" x14ac:dyDescent="0.15">
      <c r="B4" s="687"/>
      <c r="C4" s="687"/>
      <c r="D4" s="687"/>
      <c r="E4" s="687"/>
      <c r="F4" s="687"/>
      <c r="G4" s="110"/>
      <c r="H4" s="110"/>
      <c r="I4" s="110"/>
      <c r="J4" s="110"/>
      <c r="K4" s="110"/>
      <c r="Y4" s="691" t="s">
        <v>327</v>
      </c>
      <c r="Z4" s="112" t="s">
        <v>112</v>
      </c>
      <c r="AA4" s="113" t="s">
        <v>113</v>
      </c>
    </row>
    <row r="5" spans="2:27" ht="14.1" customHeight="1" thickBot="1" x14ac:dyDescent="0.2">
      <c r="C5" s="110"/>
      <c r="D5" s="110"/>
      <c r="E5" s="110"/>
      <c r="F5" s="110"/>
      <c r="G5" s="110"/>
      <c r="H5" s="110"/>
      <c r="I5" s="110"/>
      <c r="J5" s="110"/>
      <c r="K5" s="110"/>
      <c r="Y5" s="692"/>
      <c r="Z5" s="114" t="str">
        <f>+表紙!N28</f>
        <v>○</v>
      </c>
      <c r="AA5" s="114" t="str">
        <f>+表紙!O28</f>
        <v>　</v>
      </c>
    </row>
    <row r="6" spans="2:27" ht="15" customHeight="1" thickBot="1" x14ac:dyDescent="0.2">
      <c r="B6" s="165" t="s">
        <v>99</v>
      </c>
      <c r="C6" s="165"/>
      <c r="D6" s="165"/>
      <c r="E6" s="165"/>
      <c r="F6" s="165"/>
      <c r="G6" s="165"/>
      <c r="H6" s="165"/>
      <c r="I6" s="165"/>
      <c r="J6" s="165"/>
      <c r="K6" s="165"/>
      <c r="L6" s="87"/>
      <c r="M6" s="688"/>
      <c r="N6" s="688"/>
      <c r="O6" s="87" t="s">
        <v>97</v>
      </c>
      <c r="P6" s="693" t="str">
        <f>+表紙!F47</f>
        <v>風越建設株式会社</v>
      </c>
      <c r="Q6" s="693"/>
      <c r="R6" s="693"/>
      <c r="S6" s="693"/>
      <c r="T6" s="693"/>
      <c r="U6" s="693"/>
      <c r="V6" s="688"/>
      <c r="W6" s="688"/>
      <c r="X6" s="688"/>
      <c r="Y6" s="688"/>
      <c r="Z6" s="688"/>
      <c r="AA6" s="185" t="s">
        <v>96</v>
      </c>
    </row>
    <row r="7" spans="2:27" ht="14.25" x14ac:dyDescent="0.15">
      <c r="B7" s="121"/>
      <c r="C7" s="122"/>
      <c r="D7" s="122"/>
      <c r="E7" s="122"/>
      <c r="F7" s="15"/>
      <c r="G7" s="17" t="s">
        <v>63</v>
      </c>
      <c r="H7" s="17" t="s">
        <v>64</v>
      </c>
      <c r="I7" s="17" t="s">
        <v>65</v>
      </c>
      <c r="J7" s="17" t="s">
        <v>66</v>
      </c>
      <c r="K7" s="17" t="s">
        <v>67</v>
      </c>
      <c r="L7" s="17" t="s">
        <v>68</v>
      </c>
      <c r="M7" s="17" t="s">
        <v>69</v>
      </c>
      <c r="N7" s="17" t="s">
        <v>70</v>
      </c>
      <c r="O7" s="17" t="s">
        <v>71</v>
      </c>
      <c r="P7" s="17" t="s">
        <v>72</v>
      </c>
      <c r="Q7" s="17" t="s">
        <v>73</v>
      </c>
      <c r="R7" s="17" t="s">
        <v>74</v>
      </c>
      <c r="S7" s="17" t="s">
        <v>75</v>
      </c>
      <c r="T7" s="17" t="s">
        <v>76</v>
      </c>
      <c r="U7" s="17" t="s">
        <v>77</v>
      </c>
      <c r="V7" s="17" t="s">
        <v>78</v>
      </c>
      <c r="W7" s="17" t="s">
        <v>79</v>
      </c>
      <c r="X7" s="17" t="s">
        <v>80</v>
      </c>
      <c r="Y7" s="17" t="s">
        <v>81</v>
      </c>
      <c r="Z7" s="18" t="s">
        <v>82</v>
      </c>
      <c r="AA7" s="16"/>
    </row>
    <row r="8" spans="2:27" s="10" customFormat="1" ht="28.9" customHeight="1" thickBot="1" x14ac:dyDescent="0.2">
      <c r="B8" s="11"/>
      <c r="C8" s="120"/>
      <c r="D8" s="120"/>
      <c r="E8" s="120"/>
      <c r="F8" s="12"/>
      <c r="G8" s="13" t="s">
        <v>333</v>
      </c>
      <c r="H8" s="13" t="s">
        <v>246</v>
      </c>
      <c r="I8" s="13" t="s">
        <v>247</v>
      </c>
      <c r="J8" s="13" t="s">
        <v>248</v>
      </c>
      <c r="K8" s="13" t="s">
        <v>249</v>
      </c>
      <c r="L8" s="13" t="s">
        <v>383</v>
      </c>
      <c r="M8" s="13" t="s">
        <v>250</v>
      </c>
      <c r="N8" s="13" t="s">
        <v>251</v>
      </c>
      <c r="O8" s="13" t="s">
        <v>252</v>
      </c>
      <c r="P8" s="405" t="s">
        <v>389</v>
      </c>
      <c r="Q8" s="406" t="s">
        <v>382</v>
      </c>
      <c r="R8" s="13" t="s">
        <v>83</v>
      </c>
      <c r="S8" s="13" t="s">
        <v>85</v>
      </c>
      <c r="T8" s="212" t="s">
        <v>268</v>
      </c>
      <c r="U8" s="13" t="s">
        <v>86</v>
      </c>
      <c r="V8" s="13" t="s">
        <v>84</v>
      </c>
      <c r="W8" s="13" t="s">
        <v>381</v>
      </c>
      <c r="X8" s="13" t="s">
        <v>380</v>
      </c>
      <c r="Y8" s="13" t="s">
        <v>87</v>
      </c>
      <c r="Z8" s="407" t="s">
        <v>384</v>
      </c>
      <c r="AA8" s="14" t="s">
        <v>62</v>
      </c>
    </row>
    <row r="9" spans="2:27" ht="24" customHeight="1" thickTop="1" x14ac:dyDescent="0.15">
      <c r="B9" s="166"/>
      <c r="C9" s="689" t="s">
        <v>232</v>
      </c>
      <c r="D9" s="689"/>
      <c r="E9" s="689"/>
      <c r="F9" s="690"/>
      <c r="G9" s="320">
        <f>IF(OR(ｱ.燃え殻!D24&gt;0,ｱ.燃え殻!D24&lt;0),ｱ.燃え殻!D24,IF(G$19&gt;0,"0",0))</f>
        <v>0</v>
      </c>
      <c r="H9" s="320">
        <f>IF(OR(ｲ.汚泥!D24&gt;0,ｲ.汚泥!D24&lt;0),ｲ.汚泥!D24,IF(H$19&gt;0,"0",0))</f>
        <v>750</v>
      </c>
      <c r="I9" s="320">
        <f>IF(OR(ｳ.廃油!D24&gt;0,ｳ.廃油!D24&lt;0),ｳ.廃油!D24,IF(I$19&gt;0,"0",0))</f>
        <v>0</v>
      </c>
      <c r="J9" s="320">
        <f>IF(OR(ｴ.廃酸!$D24&gt;0,ｴ.廃酸!$D24&lt;0),ｴ.廃酸!D24,IF(J$19&gt;0,"0",0))</f>
        <v>0</v>
      </c>
      <c r="K9" s="320">
        <f>IF(OR(ｵ.廃ｱﾙｶﾘ!$D24&gt;0,ｵ.廃ｱﾙｶﾘ!$D24&lt;0),ｵ.廃ｱﾙｶﾘ!D24,IF(K$19&gt;0,"0",0))</f>
        <v>0</v>
      </c>
      <c r="L9" s="320">
        <f>IF(OR(ｶ.廃ﾌﾟﾗ類!D24&gt;0,ｶ.廃ﾌﾟﾗ類!D24&lt;0),ｶ.廃ﾌﾟﾗ類!D24,IF(L$19&gt;0,"0",0))</f>
        <v>90</v>
      </c>
      <c r="M9" s="320">
        <f>IF(OR(ｷ.紙くず!D24&gt;0,ｷ.紙くず!D24&lt;0),ｷ.紙くず!D24,IF(M$19&gt;0,"0",0))</f>
        <v>12</v>
      </c>
      <c r="N9" s="320">
        <f>IF(OR(ｸ.木くず!D24&gt;0,ｸ.木くず!D24&lt;0),ｸ.木くず!D24,IF(N$19&gt;0,"0",0))</f>
        <v>114</v>
      </c>
      <c r="O9" s="320">
        <f>IF(OR(ｹ.繊維くず!D24&gt;0,ｹ.繊維くず!D24&lt;0),ｹ.繊維くず!D24,IF(O$19&gt;0,"0",0))</f>
        <v>0</v>
      </c>
      <c r="P9" s="320">
        <f>IF(OR(ｺ.動植物性残さ!D24&gt;0,ｺ.動植物性残さ!D24&lt;0),ｺ.動植物性残さ!D24,IF(P$19&gt;0,"0",0))</f>
        <v>0</v>
      </c>
      <c r="Q9" s="320">
        <f>IF(OR(ｻ.動物系固形不要物!D24&gt;0,ｻ.動物系固形不要物!D24&lt;0),ｻ.動物系固形不要物!D24,IF(Q$19&gt;0,"0",0))</f>
        <v>0</v>
      </c>
      <c r="R9" s="320">
        <f>IF(OR(ｼ.ｺﾞﾑくず!D24&gt;0,ｼ.ｺﾞﾑくず!D24&lt;0),ｼ.ｺﾞﾑくず!D24,IF(R$19&gt;0,"0",0))</f>
        <v>0</v>
      </c>
      <c r="S9" s="320">
        <f>IF(OR(ｽ.金属くず!D24&gt;0,ｽ.金属くず!D24&lt;0),ｽ.金属くず!D24,IF(S$19&gt;0,"0",0))</f>
        <v>47</v>
      </c>
      <c r="T9" s="320">
        <f>IF(OR(ｾ.ｶﾞﾗｽ･ｺﾝｸﾘ･陶磁器くず!D24&gt;0,ｾ.ｶﾞﾗｽ･ｺﾝｸﾘ･陶磁器くず!D24&lt;0),ｾ.ｶﾞﾗｽ･ｺﾝｸﾘ･陶磁器くず!D24,IF(T$19&gt;0,"0",0))</f>
        <v>180</v>
      </c>
      <c r="U9" s="320">
        <f>IF(OR(ｿ.鉱さい!D24&gt;0,ｿ.鉱さい!D24&lt;0),ｿ.鉱さい!D24,IF(U$19&gt;0,"0",0))</f>
        <v>0</v>
      </c>
      <c r="V9" s="320">
        <f>IF(OR(ﾀ.がれき類!D24&gt;0,ﾀ.がれき類!D24&lt;0),ﾀ.がれき類!D24,IF(V$19&gt;0,"0",0))</f>
        <v>440</v>
      </c>
      <c r="W9" s="320">
        <f>IF(OR(ﾁ.動物のふん尿!D24&gt;0,ﾁ.動物のふん尿!D24&lt;0),ﾁ.動物のふん尿!D24,IF(W$19&gt;0,"0",0))</f>
        <v>0</v>
      </c>
      <c r="X9" s="320">
        <f>IF(OR(ﾂ.動物の死体!D24&gt;0,ﾂ.動物の死体!D24&lt;0),ﾂ.動物の死体!D24,IF(X$19&gt;0,"0",0))</f>
        <v>0</v>
      </c>
      <c r="Y9" s="320">
        <f>IF(OR(ﾃ.ばいじん!D24&gt;0,ﾃ.ばいじん!D24&lt;0),ﾃ.ばいじん!D24,IF(Y$19&gt;0,"0",0))</f>
        <v>0</v>
      </c>
      <c r="Z9" s="321">
        <f>IF(OR(ﾄ.混合廃棄物その他!D24&gt;0,ﾄ.混合廃棄物その他!D24&lt;0),ﾄ.混合廃棄物その他!D24,IF(Z$19&gt;0,"0",0))</f>
        <v>270</v>
      </c>
      <c r="AA9" s="322">
        <f>IF(SUM(G9:Z9)&gt;0,SUM(G9:Z9),IF(AA$19&gt;0,"0",0))</f>
        <v>1903</v>
      </c>
    </row>
    <row r="10" spans="2:27" ht="24" customHeight="1" x14ac:dyDescent="0.15">
      <c r="B10" s="169" t="s">
        <v>352</v>
      </c>
      <c r="C10" s="682" t="s">
        <v>320</v>
      </c>
      <c r="D10" s="682"/>
      <c r="E10" s="682"/>
      <c r="F10" s="683"/>
      <c r="G10" s="323">
        <f>IF(OR(ｱ.燃え殻!D25&gt;0,ｱ.燃え殻!D25&lt;0),ｱ.燃え殻!D25,IF(G$19&gt;0,"0",0))</f>
        <v>0</v>
      </c>
      <c r="H10" s="323" t="str">
        <f>IF(OR(ｲ.汚泥!D25&gt;0,ｲ.汚泥!D25&lt;0),ｲ.汚泥!D25,IF(H$19&gt;0,"0",0))</f>
        <v>0</v>
      </c>
      <c r="I10" s="323">
        <f>IF(OR(ｳ.廃油!D25&gt;0,ｳ.廃油!D25&lt;0),ｳ.廃油!D25,IF(I$19&gt;0,"0",0))</f>
        <v>0</v>
      </c>
      <c r="J10" s="323">
        <f>IF(OR(ｴ.廃酸!$D25&gt;0,ｴ.廃酸!$D25&lt;0),ｴ.廃酸!D25,IF(J$19&gt;0,"0",0))</f>
        <v>0</v>
      </c>
      <c r="K10" s="323">
        <f>IF(OR(ｵ.廃ｱﾙｶﾘ!$D25&gt;0,ｵ.廃ｱﾙｶﾘ!$D25&lt;0),ｵ.廃ｱﾙｶﾘ!D25,IF(K$19&gt;0,"0",0))</f>
        <v>0</v>
      </c>
      <c r="L10" s="323" t="str">
        <f>IF(OR(ｶ.廃ﾌﾟﾗ類!D25&gt;0,ｶ.廃ﾌﾟﾗ類!D25&lt;0),ｶ.廃ﾌﾟﾗ類!D25,IF(L$19&gt;0,"0",0))</f>
        <v>0</v>
      </c>
      <c r="M10" s="323" t="str">
        <f>IF(OR(ｷ.紙くず!D25&gt;0,ｷ.紙くず!D25&lt;0),ｷ.紙くず!D25,IF(M$19&gt;0,"0",0))</f>
        <v>0</v>
      </c>
      <c r="N10" s="323" t="str">
        <f>IF(OR(ｸ.木くず!D25&gt;0,ｸ.木くず!D25&lt;0),ｸ.木くず!D25,IF(N$19&gt;0,"0",0))</f>
        <v>0</v>
      </c>
      <c r="O10" s="323">
        <f>IF(OR(ｹ.繊維くず!D25&gt;0,ｹ.繊維くず!D25&lt;0),ｹ.繊維くず!D25,IF(O$19&gt;0,"0",0))</f>
        <v>0</v>
      </c>
      <c r="P10" s="323">
        <f>IF(OR(ｺ.動植物性残さ!D25&gt;0,ｺ.動植物性残さ!D25&lt;0),ｺ.動植物性残さ!D25,IF(P$19&gt;0,"0",0))</f>
        <v>0</v>
      </c>
      <c r="Q10" s="323">
        <f>IF(OR(ｻ.動物系固形不要物!D25&gt;0,ｻ.動物系固形不要物!D25&lt;0),ｻ.動物系固形不要物!D25,IF(Q$19&gt;0,"0",0))</f>
        <v>0</v>
      </c>
      <c r="R10" s="323">
        <f>IF(OR(ｼ.ｺﾞﾑくず!D25&gt;0,ｼ.ｺﾞﾑくず!D25&lt;0),ｼ.ｺﾞﾑくず!D25,IF(R$19&gt;0,"0",0))</f>
        <v>0</v>
      </c>
      <c r="S10" s="323" t="str">
        <f>IF(OR(ｽ.金属くず!D25&gt;0,ｽ.金属くず!D25&lt;0),ｽ.金属くず!D25,IF(S$19&gt;0,"0",0))</f>
        <v>0</v>
      </c>
      <c r="T10" s="323" t="str">
        <f>IF(OR(ｾ.ｶﾞﾗｽ･ｺﾝｸﾘ･陶磁器くず!D25&gt;0,ｾ.ｶﾞﾗｽ･ｺﾝｸﾘ･陶磁器くず!D25&lt;0),ｾ.ｶﾞﾗｽ･ｺﾝｸﾘ･陶磁器くず!D25,IF(T$19&gt;0,"0",0))</f>
        <v>0</v>
      </c>
      <c r="U10" s="323">
        <f>IF(OR(ｿ.鉱さい!D25&gt;0,ｿ.鉱さい!D25&lt;0),ｿ.鉱さい!D25,IF(U$19&gt;0,"0",0))</f>
        <v>0</v>
      </c>
      <c r="V10" s="323" t="str">
        <f>IF(OR(ﾀ.がれき類!D25&gt;0,ﾀ.がれき類!D25&lt;0),ﾀ.がれき類!D25,IF(V$19&gt;0,"0",0))</f>
        <v>0</v>
      </c>
      <c r="W10" s="323">
        <f>IF(OR(ﾁ.動物のふん尿!D25&gt;0,ﾁ.動物のふん尿!D25&lt;0),ﾁ.動物のふん尿!D25,IF(W$19&gt;0,"0",0))</f>
        <v>0</v>
      </c>
      <c r="X10" s="323">
        <f>IF(OR(ﾂ.動物の死体!D25&gt;0,ﾂ.動物の死体!D25&lt;0),ﾂ.動物の死体!D25,IF(X$19&gt;0,"0",0))</f>
        <v>0</v>
      </c>
      <c r="Y10" s="323">
        <f>IF(OR(ﾃ.ばいじん!D25&gt;0,ﾃ.ばいじん!D25&lt;0),ﾃ.ばいじん!D25,IF(Y$19&gt;0,"0",0))</f>
        <v>0</v>
      </c>
      <c r="Z10" s="324" t="str">
        <f>IF(OR(ﾄ.混合廃棄物その他!D25&gt;0,ﾄ.混合廃棄物その他!D25&lt;0),ﾄ.混合廃棄物その他!D25,IF(Z$19&gt;0,"0",0))</f>
        <v>0</v>
      </c>
      <c r="AA10" s="325" t="str">
        <f t="shared" ref="AA10:AA18" si="0">IF(SUM(G10:Z10)&gt;0,SUM(G10:Z10),IF(AA$19&gt;0,"0",0))</f>
        <v>0</v>
      </c>
    </row>
    <row r="11" spans="2:27" ht="24" customHeight="1" x14ac:dyDescent="0.15">
      <c r="B11" s="169" t="s">
        <v>353</v>
      </c>
      <c r="C11" s="684" t="s">
        <v>321</v>
      </c>
      <c r="D11" s="684"/>
      <c r="E11" s="684"/>
      <c r="F11" s="685"/>
      <c r="G11" s="326">
        <f>IF(OR(ｱ.燃え殻!D26&gt;0,ｱ.燃え殻!D26&lt;0),ｱ.燃え殻!D26,IF(G$19&gt;0,"0",0))</f>
        <v>0</v>
      </c>
      <c r="H11" s="326" t="str">
        <f>IF(OR(ｲ.汚泥!D26&gt;0,ｲ.汚泥!D26&lt;0),ｲ.汚泥!D26,IF(H$19&gt;0,"0",0))</f>
        <v>0</v>
      </c>
      <c r="I11" s="326">
        <f>IF(OR(ｳ.廃油!D26&gt;0,ｳ.廃油!D26&lt;0),ｳ.廃油!D26,IF(I$19&gt;0,"0",0))</f>
        <v>0</v>
      </c>
      <c r="J11" s="326">
        <f>IF(OR(ｴ.廃酸!$D26&gt;0,ｴ.廃酸!$D26&lt;0),ｴ.廃酸!D26,IF(J$19&gt;0,"0",0))</f>
        <v>0</v>
      </c>
      <c r="K11" s="326">
        <f>IF(OR(ｵ.廃ｱﾙｶﾘ!$D26&gt;0,ｵ.廃ｱﾙｶﾘ!$D26&lt;0),ｵ.廃ｱﾙｶﾘ!D26,IF(K$19&gt;0,"0",0))</f>
        <v>0</v>
      </c>
      <c r="L11" s="326" t="str">
        <f>IF(OR(ｶ.廃ﾌﾟﾗ類!D26&gt;0,ｶ.廃ﾌﾟﾗ類!D26&lt;0),ｶ.廃ﾌﾟﾗ類!D26,IF(L$19&gt;0,"0",0))</f>
        <v>0</v>
      </c>
      <c r="M11" s="326" t="str">
        <f>IF(OR(ｷ.紙くず!D26&gt;0,ｷ.紙くず!D26&lt;0),ｷ.紙くず!D26,IF(M$19&gt;0,"0",0))</f>
        <v>0</v>
      </c>
      <c r="N11" s="326" t="str">
        <f>IF(OR(ｸ.木くず!D26&gt;0,ｸ.木くず!D26&lt;0),ｸ.木くず!D26,IF(N$19&gt;0,"0",0))</f>
        <v>0</v>
      </c>
      <c r="O11" s="326">
        <f>IF(OR(ｹ.繊維くず!D26&gt;0,ｹ.繊維くず!D26&lt;0),ｹ.繊維くず!D26,IF(O$19&gt;0,"0",0))</f>
        <v>0</v>
      </c>
      <c r="P11" s="326">
        <f>IF(OR(ｺ.動植物性残さ!D26&gt;0,ｺ.動植物性残さ!D26&lt;0),ｺ.動植物性残さ!D26,IF(P$19&gt;0,"0",0))</f>
        <v>0</v>
      </c>
      <c r="Q11" s="326">
        <f>IF(OR(ｻ.動物系固形不要物!D26&gt;0,ｻ.動物系固形不要物!D26&lt;0),ｻ.動物系固形不要物!D26,IF(Q$19&gt;0,"0",0))</f>
        <v>0</v>
      </c>
      <c r="R11" s="326">
        <f>IF(OR(ｼ.ｺﾞﾑくず!D26&gt;0,ｼ.ｺﾞﾑくず!D26&lt;0),ｼ.ｺﾞﾑくず!D26,IF(R$19&gt;0,"0",0))</f>
        <v>0</v>
      </c>
      <c r="S11" s="326" t="str">
        <f>IF(OR(ｽ.金属くず!D26&gt;0,ｽ.金属くず!D26&lt;0),ｽ.金属くず!D26,IF(S$19&gt;0,"0",0))</f>
        <v>0</v>
      </c>
      <c r="T11" s="326" t="str">
        <f>IF(OR(ｾ.ｶﾞﾗｽ･ｺﾝｸﾘ･陶磁器くず!D26&gt;0,ｾ.ｶﾞﾗｽ･ｺﾝｸﾘ･陶磁器くず!D26&lt;0),ｾ.ｶﾞﾗｽ･ｺﾝｸﾘ･陶磁器くず!D26,IF(T$19&gt;0,"0",0))</f>
        <v>0</v>
      </c>
      <c r="U11" s="326">
        <f>IF(OR(ｿ.鉱さい!D26&gt;0,ｿ.鉱さい!D26&lt;0),ｿ.鉱さい!D26,IF(U$19&gt;0,"0",0))</f>
        <v>0</v>
      </c>
      <c r="V11" s="326" t="str">
        <f>IF(OR(ﾀ.がれき類!D26&gt;0,ﾀ.がれき類!D26&lt;0),ﾀ.がれき類!D26,IF(V$19&gt;0,"0",0))</f>
        <v>0</v>
      </c>
      <c r="W11" s="326">
        <f>IF(OR(ﾁ.動物のふん尿!D26&gt;0,ﾁ.動物のふん尿!D26&lt;0),ﾁ.動物のふん尿!D26,IF(W$19&gt;0,"0",0))</f>
        <v>0</v>
      </c>
      <c r="X11" s="326">
        <f>IF(OR(ﾂ.動物の死体!D26&gt;0,ﾂ.動物の死体!D26&lt;0),ﾂ.動物の死体!D26,IF(X$19&gt;0,"0",0))</f>
        <v>0</v>
      </c>
      <c r="Y11" s="326">
        <f>IF(OR(ﾃ.ばいじん!D26&gt;0,ﾃ.ばいじん!D26&lt;0),ﾃ.ばいじん!D26,IF(Y$19&gt;0,"0",0))</f>
        <v>0</v>
      </c>
      <c r="Z11" s="327" t="str">
        <f>IF(OR(ﾄ.混合廃棄物その他!D26&gt;0,ﾄ.混合廃棄物その他!D26&lt;0),ﾄ.混合廃棄物その他!D26,IF(Z$19&gt;0,"0",0))</f>
        <v>0</v>
      </c>
      <c r="AA11" s="328" t="str">
        <f t="shared" si="0"/>
        <v>0</v>
      </c>
    </row>
    <row r="12" spans="2:27" ht="24" customHeight="1" x14ac:dyDescent="0.15">
      <c r="B12" s="169">
        <v>5</v>
      </c>
      <c r="C12" s="684" t="s">
        <v>322</v>
      </c>
      <c r="D12" s="684"/>
      <c r="E12" s="684"/>
      <c r="F12" s="685"/>
      <c r="G12" s="326">
        <f>IF(OR(ｱ.燃え殻!D27&gt;0,ｱ.燃え殻!D27&lt;0),ｱ.燃え殻!D27,IF(G$19&gt;0,"0",0))</f>
        <v>0</v>
      </c>
      <c r="H12" s="326" t="str">
        <f>IF(OR(ｲ.汚泥!D27&gt;0,ｲ.汚泥!D27&lt;0),ｲ.汚泥!D27,IF(H$19&gt;0,"0",0))</f>
        <v>0</v>
      </c>
      <c r="I12" s="326">
        <f>IF(OR(ｳ.廃油!D27&gt;0,ｳ.廃油!D27&lt;0),ｳ.廃油!D27,IF(I$19&gt;0,"0",0))</f>
        <v>0</v>
      </c>
      <c r="J12" s="326">
        <f>IF(OR(ｴ.廃酸!$D27&gt;0,ｴ.廃酸!$D27&lt;0),ｴ.廃酸!D27,IF(J$19&gt;0,"0",0))</f>
        <v>0</v>
      </c>
      <c r="K12" s="326">
        <f>IF(OR(ｵ.廃ｱﾙｶﾘ!$D27&gt;0,ｵ.廃ｱﾙｶﾘ!$D27&lt;0),ｵ.廃ｱﾙｶﾘ!D27,IF(K$19&gt;0,"0",0))</f>
        <v>0</v>
      </c>
      <c r="L12" s="326" t="str">
        <f>IF(OR(ｶ.廃ﾌﾟﾗ類!D27&gt;0,ｶ.廃ﾌﾟﾗ類!D27&lt;0),ｶ.廃ﾌﾟﾗ類!D27,IF(L$19&gt;0,"0",0))</f>
        <v>0</v>
      </c>
      <c r="M12" s="326" t="str">
        <f>IF(OR(ｷ.紙くず!D27&gt;0,ｷ.紙くず!D27&lt;0),ｷ.紙くず!D27,IF(M$19&gt;0,"0",0))</f>
        <v>0</v>
      </c>
      <c r="N12" s="326" t="str">
        <f>IF(OR(ｸ.木くず!D27&gt;0,ｸ.木くず!D27&lt;0),ｸ.木くず!D27,IF(N$19&gt;0,"0",0))</f>
        <v>0</v>
      </c>
      <c r="O12" s="326">
        <f>IF(OR(ｹ.繊維くず!D27&gt;0,ｹ.繊維くず!D27&lt;0),ｹ.繊維くず!D27,IF(O$19&gt;0,"0",0))</f>
        <v>0</v>
      </c>
      <c r="P12" s="326">
        <f>IF(OR(ｺ.動植物性残さ!D27&gt;0,ｺ.動植物性残さ!D27&lt;0),ｺ.動植物性残さ!D27,IF(P$19&gt;0,"0",0))</f>
        <v>0</v>
      </c>
      <c r="Q12" s="326">
        <f>IF(OR(ｻ.動物系固形不要物!D27&gt;0,ｻ.動物系固形不要物!D27&lt;0),ｻ.動物系固形不要物!D27,IF(Q$19&gt;0,"0",0))</f>
        <v>0</v>
      </c>
      <c r="R12" s="326">
        <f>IF(OR(ｼ.ｺﾞﾑくず!D27&gt;0,ｼ.ｺﾞﾑくず!D27&lt;0),ｼ.ｺﾞﾑくず!D27,IF(R$19&gt;0,"0",0))</f>
        <v>0</v>
      </c>
      <c r="S12" s="326" t="str">
        <f>IF(OR(ｽ.金属くず!D27&gt;0,ｽ.金属くず!D27&lt;0),ｽ.金属くず!D27,IF(S$19&gt;0,"0",0))</f>
        <v>0</v>
      </c>
      <c r="T12" s="326" t="str">
        <f>IF(OR(ｾ.ｶﾞﾗｽ･ｺﾝｸﾘ･陶磁器くず!D27&gt;0,ｾ.ｶﾞﾗｽ･ｺﾝｸﾘ･陶磁器くず!D27&lt;0),ｾ.ｶﾞﾗｽ･ｺﾝｸﾘ･陶磁器くず!D27,IF(T$19&gt;0,"0",0))</f>
        <v>0</v>
      </c>
      <c r="U12" s="326">
        <f>IF(OR(ｿ.鉱さい!D27&gt;0,ｿ.鉱さい!D27&lt;0),ｿ.鉱さい!D27,IF(U$19&gt;0,"0",0))</f>
        <v>0</v>
      </c>
      <c r="V12" s="326" t="str">
        <f>IF(OR(ﾀ.がれき類!D27&gt;0,ﾀ.がれき類!D27&lt;0),ﾀ.がれき類!D27,IF(V$19&gt;0,"0",0))</f>
        <v>0</v>
      </c>
      <c r="W12" s="326">
        <f>IF(OR(ﾁ.動物のふん尿!D27&gt;0,ﾁ.動物のふん尿!D27&lt;0),ﾁ.動物のふん尿!D27,IF(W$19&gt;0,"0",0))</f>
        <v>0</v>
      </c>
      <c r="X12" s="326">
        <f>IF(OR(ﾂ.動物の死体!D27&gt;0,ﾂ.動物の死体!D27&lt;0),ﾂ.動物の死体!D27,IF(X$19&gt;0,"0",0))</f>
        <v>0</v>
      </c>
      <c r="Y12" s="326">
        <f>IF(OR(ﾃ.ばいじん!D27&gt;0,ﾃ.ばいじん!D27&lt;0),ﾃ.ばいじん!D27,IF(Y$19&gt;0,"0",0))</f>
        <v>0</v>
      </c>
      <c r="Z12" s="327" t="str">
        <f>IF(OR(ﾄ.混合廃棄物その他!D27&gt;0,ﾄ.混合廃棄物その他!D27&lt;0),ﾄ.混合廃棄物その他!D27,IF(Z$19&gt;0,"0",0))</f>
        <v>0</v>
      </c>
      <c r="AA12" s="328" t="str">
        <f t="shared" si="0"/>
        <v>0</v>
      </c>
    </row>
    <row r="13" spans="2:27" ht="24" customHeight="1" x14ac:dyDescent="0.15">
      <c r="B13" s="169" t="s">
        <v>228</v>
      </c>
      <c r="C13" s="686" t="s">
        <v>323</v>
      </c>
      <c r="D13" s="651"/>
      <c r="E13" s="651"/>
      <c r="F13" s="652"/>
      <c r="G13" s="326">
        <f>IF(OR(ｱ.燃え殻!D28&gt;0,ｱ.燃え殻!D28&lt;0),ｱ.燃え殻!D28,IF(G$19&gt;0,"0",0))</f>
        <v>0</v>
      </c>
      <c r="H13" s="326" t="str">
        <f>IF(OR(ｲ.汚泥!D28&gt;0,ｲ.汚泥!D28&lt;0),ｲ.汚泥!D28,IF(H$19&gt;0,"0",0))</f>
        <v>0</v>
      </c>
      <c r="I13" s="326">
        <f>IF(OR(ｳ.廃油!D28&gt;0,ｳ.廃油!D28&lt;0),ｳ.廃油!D28,IF(I$19&gt;0,"0",0))</f>
        <v>0</v>
      </c>
      <c r="J13" s="326">
        <f>IF(OR(ｴ.廃酸!$D28&gt;0,ｴ.廃酸!$D28&lt;0),ｴ.廃酸!D28,IF(J$19&gt;0,"0",0))</f>
        <v>0</v>
      </c>
      <c r="K13" s="326">
        <f>IF(OR(ｵ.廃ｱﾙｶﾘ!$D28&gt;0,ｵ.廃ｱﾙｶﾘ!$D28&lt;0),ｵ.廃ｱﾙｶﾘ!D28,IF(K$19&gt;0,"0",0))</f>
        <v>0</v>
      </c>
      <c r="L13" s="326" t="str">
        <f>IF(OR(ｶ.廃ﾌﾟﾗ類!D28&gt;0,ｶ.廃ﾌﾟﾗ類!D28&lt;0),ｶ.廃ﾌﾟﾗ類!D28,IF(L$19&gt;0,"0",0))</f>
        <v>0</v>
      </c>
      <c r="M13" s="326" t="str">
        <f>IF(OR(ｷ.紙くず!D28&gt;0,ｷ.紙くず!D28&lt;0),ｷ.紙くず!D28,IF(M$19&gt;0,"0",0))</f>
        <v>0</v>
      </c>
      <c r="N13" s="326" t="str">
        <f>IF(OR(ｸ.木くず!D28&gt;0,ｸ.木くず!D28&lt;0),ｸ.木くず!D28,IF(N$19&gt;0,"0",0))</f>
        <v>0</v>
      </c>
      <c r="O13" s="326">
        <f>IF(OR(ｹ.繊維くず!D28&gt;0,ｹ.繊維くず!D28&lt;0),ｹ.繊維くず!D28,IF(O$19&gt;0,"0",0))</f>
        <v>0</v>
      </c>
      <c r="P13" s="326">
        <f>IF(OR(ｺ.動植物性残さ!D28&gt;0,ｺ.動植物性残さ!D28&lt;0),ｺ.動植物性残さ!D28,IF(P$19&gt;0,"0",0))</f>
        <v>0</v>
      </c>
      <c r="Q13" s="326">
        <f>IF(OR(ｻ.動物系固形不要物!D28&gt;0,ｻ.動物系固形不要物!D28&lt;0),ｻ.動物系固形不要物!D28,IF(Q$19&gt;0,"0",0))</f>
        <v>0</v>
      </c>
      <c r="R13" s="326">
        <f>IF(OR(ｼ.ｺﾞﾑくず!D28&gt;0,ｼ.ｺﾞﾑくず!D28&lt;0),ｼ.ｺﾞﾑくず!D28,IF(R$19&gt;0,"0",0))</f>
        <v>0</v>
      </c>
      <c r="S13" s="326" t="str">
        <f>IF(OR(ｽ.金属くず!D28&gt;0,ｽ.金属くず!D28&lt;0),ｽ.金属くず!D28,IF(S$19&gt;0,"0",0))</f>
        <v>0</v>
      </c>
      <c r="T13" s="326" t="str">
        <f>IF(OR(ｾ.ｶﾞﾗｽ･ｺﾝｸﾘ･陶磁器くず!D28&gt;0,ｾ.ｶﾞﾗｽ･ｺﾝｸﾘ･陶磁器くず!D28&lt;0),ｾ.ｶﾞﾗｽ･ｺﾝｸﾘ･陶磁器くず!D28,IF(T$19&gt;0,"0",0))</f>
        <v>0</v>
      </c>
      <c r="U13" s="326">
        <f>IF(OR(ｿ.鉱さい!D28&gt;0,ｿ.鉱さい!D28&lt;0),ｿ.鉱さい!D28,IF(U$19&gt;0,"0",0))</f>
        <v>0</v>
      </c>
      <c r="V13" s="326" t="str">
        <f>IF(OR(ﾀ.がれき類!D28&gt;0,ﾀ.がれき類!D28&lt;0),ﾀ.がれき類!D28,IF(V$19&gt;0,"0",0))</f>
        <v>0</v>
      </c>
      <c r="W13" s="326">
        <f>IF(OR(ﾁ.動物のふん尿!D28&gt;0,ﾁ.動物のふん尿!D28&lt;0),ﾁ.動物のふん尿!D28,IF(W$19&gt;0,"0",0))</f>
        <v>0</v>
      </c>
      <c r="X13" s="326">
        <f>IF(OR(ﾂ.動物の死体!D28&gt;0,ﾂ.動物の死体!D28&lt;0),ﾂ.動物の死体!D28,IF(X$19&gt;0,"0",0))</f>
        <v>0</v>
      </c>
      <c r="Y13" s="326">
        <f>IF(OR(ﾃ.ばいじん!D28&gt;0,ﾃ.ばいじん!D28&lt;0),ﾃ.ばいじん!D28,IF(Y$19&gt;0,"0",0))</f>
        <v>0</v>
      </c>
      <c r="Z13" s="327" t="str">
        <f>IF(OR(ﾄ.混合廃棄物その他!D28&gt;0,ﾄ.混合廃棄物その他!D28&lt;0),ﾄ.混合廃棄物その他!D28,IF(Z$19&gt;0,"0",0))</f>
        <v>0</v>
      </c>
      <c r="AA13" s="328" t="str">
        <f t="shared" si="0"/>
        <v>0</v>
      </c>
    </row>
    <row r="14" spans="2:27" ht="24" customHeight="1" x14ac:dyDescent="0.15">
      <c r="B14" s="169" t="s">
        <v>229</v>
      </c>
      <c r="C14" s="684" t="s">
        <v>241</v>
      </c>
      <c r="D14" s="684"/>
      <c r="E14" s="684"/>
      <c r="F14" s="685"/>
      <c r="G14" s="326">
        <f>IF(OR(ｱ.燃え殻!D29&gt;0,ｱ.燃え殻!D29&lt;0),ｱ.燃え殻!D29,IF(G$19&gt;0,"0",0))</f>
        <v>0</v>
      </c>
      <c r="H14" s="326" t="str">
        <f>IF(OR(ｲ.汚泥!D29&gt;0,ｲ.汚泥!D29&lt;0),ｲ.汚泥!D29,IF(H$19&gt;0,"0",0))</f>
        <v>0</v>
      </c>
      <c r="I14" s="326">
        <f>IF(OR(ｳ.廃油!D29&gt;0,ｳ.廃油!D29&lt;0),ｳ.廃油!D29,IF(I$19&gt;0,"0",0))</f>
        <v>0</v>
      </c>
      <c r="J14" s="326">
        <f>IF(OR(ｴ.廃酸!$D29&gt;0,ｴ.廃酸!$D29&lt;0),ｴ.廃酸!D29,IF(J$19&gt;0,"0",0))</f>
        <v>0</v>
      </c>
      <c r="K14" s="326">
        <f>IF(OR(ｵ.廃ｱﾙｶﾘ!$D29&gt;0,ｵ.廃ｱﾙｶﾘ!$D29&lt;0),ｵ.廃ｱﾙｶﾘ!D29,IF(K$19&gt;0,"0",0))</f>
        <v>0</v>
      </c>
      <c r="L14" s="326" t="str">
        <f>IF(OR(ｶ.廃ﾌﾟﾗ類!D29&gt;0,ｶ.廃ﾌﾟﾗ類!D29&lt;0),ｶ.廃ﾌﾟﾗ類!D29,IF(L$19&gt;0,"0",0))</f>
        <v>0</v>
      </c>
      <c r="M14" s="326" t="str">
        <f>IF(OR(ｷ.紙くず!D29&gt;0,ｷ.紙くず!D29&lt;0),ｷ.紙くず!D29,IF(M$19&gt;0,"0",0))</f>
        <v>0</v>
      </c>
      <c r="N14" s="326" t="str">
        <f>IF(OR(ｸ.木くず!D29&gt;0,ｸ.木くず!D29&lt;0),ｸ.木くず!D29,IF(N$19&gt;0,"0",0))</f>
        <v>0</v>
      </c>
      <c r="O14" s="326">
        <f>IF(OR(ｹ.繊維くず!D29&gt;0,ｹ.繊維くず!D29&lt;0),ｹ.繊維くず!D29,IF(O$19&gt;0,"0",0))</f>
        <v>0</v>
      </c>
      <c r="P14" s="326">
        <f>IF(OR(ｺ.動植物性残さ!D29&gt;0,ｺ.動植物性残さ!D29&lt;0),ｺ.動植物性残さ!D29,IF(P$19&gt;0,"0",0))</f>
        <v>0</v>
      </c>
      <c r="Q14" s="326">
        <f>IF(OR(ｻ.動物系固形不要物!D29&gt;0,ｻ.動物系固形不要物!D29&lt;0),ｻ.動物系固形不要物!D29,IF(Q$19&gt;0,"0",0))</f>
        <v>0</v>
      </c>
      <c r="R14" s="326">
        <f>IF(OR(ｼ.ｺﾞﾑくず!D29&gt;0,ｼ.ｺﾞﾑくず!D29&lt;0),ｼ.ｺﾞﾑくず!D29,IF(R$19&gt;0,"0",0))</f>
        <v>0</v>
      </c>
      <c r="S14" s="326" t="str">
        <f>IF(OR(ｽ.金属くず!D29&gt;0,ｽ.金属くず!D29&lt;0),ｽ.金属くず!D29,IF(S$19&gt;0,"0",0))</f>
        <v>0</v>
      </c>
      <c r="T14" s="326" t="str">
        <f>IF(OR(ｾ.ｶﾞﾗｽ･ｺﾝｸﾘ･陶磁器くず!D29&gt;0,ｾ.ｶﾞﾗｽ･ｺﾝｸﾘ･陶磁器くず!D29&lt;0),ｾ.ｶﾞﾗｽ･ｺﾝｸﾘ･陶磁器くず!D29,IF(T$19&gt;0,"0",0))</f>
        <v>0</v>
      </c>
      <c r="U14" s="326">
        <f>IF(OR(ｿ.鉱さい!D29&gt;0,ｿ.鉱さい!D29&lt;0),ｿ.鉱さい!D29,IF(U$19&gt;0,"0",0))</f>
        <v>0</v>
      </c>
      <c r="V14" s="326" t="str">
        <f>IF(OR(ﾀ.がれき類!D29&gt;0,ﾀ.がれき類!D29&lt;0),ﾀ.がれき類!D29,IF(V$19&gt;0,"0",0))</f>
        <v>0</v>
      </c>
      <c r="W14" s="326">
        <f>IF(OR(ﾁ.動物のふん尿!D29&gt;0,ﾁ.動物のふん尿!D29&lt;0),ﾁ.動物のふん尿!D29,IF(W$19&gt;0,"0",0))</f>
        <v>0</v>
      </c>
      <c r="X14" s="326">
        <f>IF(OR(ﾂ.動物の死体!D29&gt;0,ﾂ.動物の死体!D29&lt;0),ﾂ.動物の死体!D29,IF(X$19&gt;0,"0",0))</f>
        <v>0</v>
      </c>
      <c r="Y14" s="326">
        <f>IF(OR(ﾃ.ばいじん!D29&gt;0,ﾃ.ばいじん!D29&lt;0),ﾃ.ばいじん!D29,IF(Y$19&gt;0,"0",0))</f>
        <v>0</v>
      </c>
      <c r="Z14" s="327" t="str">
        <f>IF(OR(ﾄ.混合廃棄物その他!D29&gt;0,ﾄ.混合廃棄物その他!D29&lt;0),ﾄ.混合廃棄物その他!D29,IF(Z$19&gt;0,"0",0))</f>
        <v>0</v>
      </c>
      <c r="AA14" s="328" t="str">
        <f t="shared" si="0"/>
        <v>0</v>
      </c>
    </row>
    <row r="15" spans="2:27" ht="24" customHeight="1" x14ac:dyDescent="0.15">
      <c r="B15" s="169" t="s">
        <v>244</v>
      </c>
      <c r="C15" s="684" t="s">
        <v>242</v>
      </c>
      <c r="D15" s="684"/>
      <c r="E15" s="684"/>
      <c r="F15" s="685"/>
      <c r="G15" s="326">
        <f>IF(OR(ｱ.燃え殻!D30&gt;0,ｱ.燃え殻!D30&lt;0),ｱ.燃え殻!D30,IF(G$19&gt;0,"0",0))</f>
        <v>0</v>
      </c>
      <c r="H15" s="326" t="str">
        <f>IF(OR(ｲ.汚泥!D30&gt;0,ｲ.汚泥!D30&lt;0),ｲ.汚泥!D30,IF(H$19&gt;0,"0",0))</f>
        <v>0</v>
      </c>
      <c r="I15" s="326">
        <f>IF(OR(ｳ.廃油!D30&gt;0,ｳ.廃油!D30&lt;0),ｳ.廃油!D30,IF(I$19&gt;0,"0",0))</f>
        <v>0</v>
      </c>
      <c r="J15" s="326">
        <f>IF(OR(ｴ.廃酸!$D30&gt;0,ｴ.廃酸!$D30&lt;0),ｴ.廃酸!D30,IF(J$19&gt;0,"0",0))</f>
        <v>0</v>
      </c>
      <c r="K15" s="326">
        <f>IF(OR(ｵ.廃ｱﾙｶﾘ!$D30&gt;0,ｵ.廃ｱﾙｶﾘ!$D30&lt;0),ｵ.廃ｱﾙｶﾘ!D30,IF(K$19&gt;0,"0",0))</f>
        <v>0</v>
      </c>
      <c r="L15" s="326" t="str">
        <f>IF(OR(ｶ.廃ﾌﾟﾗ類!D30&gt;0,ｶ.廃ﾌﾟﾗ類!D30&lt;0),ｶ.廃ﾌﾟﾗ類!D30,IF(L$19&gt;0,"0",0))</f>
        <v>0</v>
      </c>
      <c r="M15" s="326" t="str">
        <f>IF(OR(ｷ.紙くず!D30&gt;0,ｷ.紙くず!D30&lt;0),ｷ.紙くず!D30,IF(M$19&gt;0,"0",0))</f>
        <v>0</v>
      </c>
      <c r="N15" s="326" t="str">
        <f>IF(OR(ｸ.木くず!D30&gt;0,ｸ.木くず!D30&lt;0),ｸ.木くず!D30,IF(N$19&gt;0,"0",0))</f>
        <v>0</v>
      </c>
      <c r="O15" s="326">
        <f>IF(OR(ｹ.繊維くず!D30&gt;0,ｹ.繊維くず!D30&lt;0),ｹ.繊維くず!D30,IF(O$19&gt;0,"0",0))</f>
        <v>0</v>
      </c>
      <c r="P15" s="326">
        <f>IF(OR(ｺ.動植物性残さ!D30&gt;0,ｺ.動植物性残さ!D30&lt;0),ｺ.動植物性残さ!D30,IF(P$19&gt;0,"0",0))</f>
        <v>0</v>
      </c>
      <c r="Q15" s="326">
        <f>IF(OR(ｻ.動物系固形不要物!D30&gt;0,ｻ.動物系固形不要物!D30&lt;0),ｻ.動物系固形不要物!D30,IF(Q$19&gt;0,"0",0))</f>
        <v>0</v>
      </c>
      <c r="R15" s="326">
        <f>IF(OR(ｼ.ｺﾞﾑくず!D30&gt;0,ｼ.ｺﾞﾑくず!D30&lt;0),ｼ.ｺﾞﾑくず!D30,IF(R$19&gt;0,"0",0))</f>
        <v>0</v>
      </c>
      <c r="S15" s="326" t="str">
        <f>IF(OR(ｽ.金属くず!D30&gt;0,ｽ.金属くず!D30&lt;0),ｽ.金属くず!D30,IF(S$19&gt;0,"0",0))</f>
        <v>0</v>
      </c>
      <c r="T15" s="326" t="str">
        <f>IF(OR(ｾ.ｶﾞﾗｽ･ｺﾝｸﾘ･陶磁器くず!D30&gt;0,ｾ.ｶﾞﾗｽ･ｺﾝｸﾘ･陶磁器くず!D30&lt;0),ｾ.ｶﾞﾗｽ･ｺﾝｸﾘ･陶磁器くず!D30,IF(T$19&gt;0,"0",0))</f>
        <v>0</v>
      </c>
      <c r="U15" s="326">
        <f>IF(OR(ｿ.鉱さい!D30&gt;0,ｿ.鉱さい!D30&lt;0),ｿ.鉱さい!D30,IF(U$19&gt;0,"0",0))</f>
        <v>0</v>
      </c>
      <c r="V15" s="326" t="str">
        <f>IF(OR(ﾀ.がれき類!D30&gt;0,ﾀ.がれき類!D30&lt;0),ﾀ.がれき類!D30,IF(V$19&gt;0,"0",0))</f>
        <v>0</v>
      </c>
      <c r="W15" s="326">
        <f>IF(OR(ﾁ.動物のふん尿!D30&gt;0,ﾁ.動物のふん尿!D30&lt;0),ﾁ.動物のふん尿!D30,IF(W$19&gt;0,"0",0))</f>
        <v>0</v>
      </c>
      <c r="X15" s="326">
        <f>IF(OR(ﾂ.動物の死体!D30&gt;0,ﾂ.動物の死体!D30&lt;0),ﾂ.動物の死体!D30,IF(X$19&gt;0,"0",0))</f>
        <v>0</v>
      </c>
      <c r="Y15" s="326">
        <f>IF(OR(ﾃ.ばいじん!D30&gt;0,ﾃ.ばいじん!D30&lt;0),ﾃ.ばいじん!D30,IF(Y$19&gt;0,"0",0))</f>
        <v>0</v>
      </c>
      <c r="Z15" s="327" t="str">
        <f>IF(OR(ﾄ.混合廃棄物その他!D30&gt;0,ﾄ.混合廃棄物その他!D30&lt;0),ﾄ.混合廃棄物その他!D30,IF(Z$19&gt;0,"0",0))</f>
        <v>0</v>
      </c>
      <c r="AA15" s="328" t="str">
        <f t="shared" si="0"/>
        <v>0</v>
      </c>
    </row>
    <row r="16" spans="2:27" ht="24" customHeight="1" x14ac:dyDescent="0.15">
      <c r="B16" s="169" t="s">
        <v>245</v>
      </c>
      <c r="C16" s="684" t="s">
        <v>243</v>
      </c>
      <c r="D16" s="684"/>
      <c r="E16" s="684"/>
      <c r="F16" s="685"/>
      <c r="G16" s="326">
        <f>IF(OR(ｱ.燃え殻!D31&gt;0,ｱ.燃え殻!D31&lt;0),ｱ.燃え殻!D31,IF(G$19&gt;0,"0",0))</f>
        <v>0</v>
      </c>
      <c r="H16" s="326" t="str">
        <f>IF(OR(ｲ.汚泥!D31&gt;0,ｲ.汚泥!D31&lt;0),ｲ.汚泥!D31,IF(H$19&gt;0,"0",0))</f>
        <v>0</v>
      </c>
      <c r="I16" s="326">
        <f>IF(OR(ｳ.廃油!D31&gt;0,ｳ.廃油!D31&lt;0),ｳ.廃油!D31,IF(I$19&gt;0,"0",0))</f>
        <v>0</v>
      </c>
      <c r="J16" s="326">
        <f>IF(OR(ｴ.廃酸!$D31&gt;0,ｴ.廃酸!$D31&lt;0),ｴ.廃酸!D31,IF(J$19&gt;0,"0",0))</f>
        <v>0</v>
      </c>
      <c r="K16" s="326">
        <f>IF(OR(ｵ.廃ｱﾙｶﾘ!$D31&gt;0,ｵ.廃ｱﾙｶﾘ!$D31&lt;0),ｵ.廃ｱﾙｶﾘ!D31,IF(K$19&gt;0,"0",0))</f>
        <v>0</v>
      </c>
      <c r="L16" s="326" t="str">
        <f>IF(OR(ｶ.廃ﾌﾟﾗ類!D31&gt;0,ｶ.廃ﾌﾟﾗ類!D31&lt;0),ｶ.廃ﾌﾟﾗ類!D31,IF(L$19&gt;0,"0",0))</f>
        <v>0</v>
      </c>
      <c r="M16" s="326" t="str">
        <f>IF(OR(ｷ.紙くず!D31&gt;0,ｷ.紙くず!D31&lt;0),ｷ.紙くず!D31,IF(M$19&gt;0,"0",0))</f>
        <v>0</v>
      </c>
      <c r="N16" s="326" t="str">
        <f>IF(OR(ｸ.木くず!D31&gt;0,ｸ.木くず!D31&lt;0),ｸ.木くず!D31,IF(N$19&gt;0,"0",0))</f>
        <v>0</v>
      </c>
      <c r="O16" s="326">
        <f>IF(OR(ｹ.繊維くず!D31&gt;0,ｹ.繊維くず!D31&lt;0),ｹ.繊維くず!D31,IF(O$19&gt;0,"0",0))</f>
        <v>0</v>
      </c>
      <c r="P16" s="326">
        <f>IF(OR(ｺ.動植物性残さ!D31&gt;0,ｺ.動植物性残さ!D31&lt;0),ｺ.動植物性残さ!D31,IF(P$19&gt;0,"0",0))</f>
        <v>0</v>
      </c>
      <c r="Q16" s="326">
        <f>IF(OR(ｻ.動物系固形不要物!D31&gt;0,ｻ.動物系固形不要物!D31&lt;0),ｻ.動物系固形不要物!D31,IF(Q$19&gt;0,"0",0))</f>
        <v>0</v>
      </c>
      <c r="R16" s="326">
        <f>IF(OR(ｼ.ｺﾞﾑくず!D31&gt;0,ｼ.ｺﾞﾑくず!D31&lt;0),ｼ.ｺﾞﾑくず!D31,IF(R$19&gt;0,"0",0))</f>
        <v>0</v>
      </c>
      <c r="S16" s="326" t="str">
        <f>IF(OR(ｽ.金属くず!D31&gt;0,ｽ.金属くず!D31&lt;0),ｽ.金属くず!D31,IF(S$19&gt;0,"0",0))</f>
        <v>0</v>
      </c>
      <c r="T16" s="326" t="str">
        <f>IF(OR(ｾ.ｶﾞﾗｽ･ｺﾝｸﾘ･陶磁器くず!D31&gt;0,ｾ.ｶﾞﾗｽ･ｺﾝｸﾘ･陶磁器くず!D31&lt;0),ｾ.ｶﾞﾗｽ･ｺﾝｸﾘ･陶磁器くず!D31,IF(T$19&gt;0,"0",0))</f>
        <v>0</v>
      </c>
      <c r="U16" s="326">
        <f>IF(OR(ｿ.鉱さい!D31&gt;0,ｿ.鉱さい!D31&lt;0),ｿ.鉱さい!D31,IF(U$19&gt;0,"0",0))</f>
        <v>0</v>
      </c>
      <c r="V16" s="326" t="str">
        <f>IF(OR(ﾀ.がれき類!D31&gt;0,ﾀ.がれき類!D31&lt;0),ﾀ.がれき類!D31,IF(V$19&gt;0,"0",0))</f>
        <v>0</v>
      </c>
      <c r="W16" s="326">
        <f>IF(OR(ﾁ.動物のふん尿!D31&gt;0,ﾁ.動物のふん尿!D31&lt;0),ﾁ.動物のふん尿!D31,IF(W$19&gt;0,"0",0))</f>
        <v>0</v>
      </c>
      <c r="X16" s="326">
        <f>IF(OR(ﾂ.動物の死体!D31&gt;0,ﾂ.動物の死体!D31&lt;0),ﾂ.動物の死体!D31,IF(X$19&gt;0,"0",0))</f>
        <v>0</v>
      </c>
      <c r="Y16" s="326">
        <f>IF(OR(ﾃ.ばいじん!D31&gt;0,ﾃ.ばいじん!D31&lt;0),ﾃ.ばいじん!D31,IF(Y$19&gt;0,"0",0))</f>
        <v>0</v>
      </c>
      <c r="Z16" s="327" t="str">
        <f>IF(OR(ﾄ.混合廃棄物その他!D31&gt;0,ﾄ.混合廃棄物その他!D31&lt;0),ﾄ.混合廃棄物その他!D31,IF(Z$19&gt;0,"0",0))</f>
        <v>0</v>
      </c>
      <c r="AA16" s="328" t="str">
        <f t="shared" si="0"/>
        <v>0</v>
      </c>
    </row>
    <row r="17" spans="2:27" ht="24" customHeight="1" x14ac:dyDescent="0.15">
      <c r="B17" s="169"/>
      <c r="C17" s="684" t="s">
        <v>428</v>
      </c>
      <c r="D17" s="684"/>
      <c r="E17" s="684"/>
      <c r="F17" s="685"/>
      <c r="G17" s="326">
        <f>IF(OR(ｱ.燃え殻!D32&gt;0,ｱ.燃え殻!D32&lt;0),ｱ.燃え殻!D32,IF(G$19&gt;0,"0",0))</f>
        <v>0</v>
      </c>
      <c r="H17" s="326" t="str">
        <f>IF(OR(ｲ.汚泥!D32&gt;0,ｲ.汚泥!D32&lt;0),ｲ.汚泥!D32,IF(H$19&gt;0,"0",0))</f>
        <v>0</v>
      </c>
      <c r="I17" s="326">
        <f>IF(OR(ｳ.廃油!D32&gt;0,ｳ.廃油!D32&lt;0),ｳ.廃油!D32,IF(I$19&gt;0,"0",0))</f>
        <v>0</v>
      </c>
      <c r="J17" s="326">
        <f>IF(OR(ｴ.廃酸!$D32&gt;0,ｴ.廃酸!$D32&lt;0),ｴ.廃酸!D32,IF(J$19&gt;0,"0",0))</f>
        <v>0</v>
      </c>
      <c r="K17" s="326">
        <f>IF(OR(ｵ.廃ｱﾙｶﾘ!$D32&gt;0,ｵ.廃ｱﾙｶﾘ!$D32&lt;0),ｵ.廃ｱﾙｶﾘ!D32,IF(K$19&gt;0,"0",0))</f>
        <v>0</v>
      </c>
      <c r="L17" s="326" t="str">
        <f>IF(OR(ｶ.廃ﾌﾟﾗ類!D32&gt;0,ｶ.廃ﾌﾟﾗ類!D32&lt;0),ｶ.廃ﾌﾟﾗ類!D32,IF(L$19&gt;0,"0",0))</f>
        <v>0</v>
      </c>
      <c r="M17" s="326" t="str">
        <f>IF(OR(ｷ.紙くず!D32&gt;0,ｷ.紙くず!D32&lt;0),ｷ.紙くず!D32,IF(M$19&gt;0,"0",0))</f>
        <v>0</v>
      </c>
      <c r="N17" s="326" t="str">
        <f>IF(OR(ｸ.木くず!D32&gt;0,ｸ.木くず!D32&lt;0),ｸ.木くず!D32,IF(N$19&gt;0,"0",0))</f>
        <v>0</v>
      </c>
      <c r="O17" s="326">
        <f>IF(OR(ｹ.繊維くず!D32&gt;0,ｹ.繊維くず!D32&lt;0),ｹ.繊維くず!D32,IF(O$19&gt;0,"0",0))</f>
        <v>0</v>
      </c>
      <c r="P17" s="326">
        <f>IF(OR(ｺ.動植物性残さ!D32&gt;0,ｺ.動植物性残さ!D32&lt;0),ｺ.動植物性残さ!D32,IF(P$19&gt;0,"0",0))</f>
        <v>0</v>
      </c>
      <c r="Q17" s="326">
        <f>IF(OR(ｻ.動物系固形不要物!D32&gt;0,ｻ.動物系固形不要物!D32&lt;0),ｻ.動物系固形不要物!D32,IF(Q$19&gt;0,"0",0))</f>
        <v>0</v>
      </c>
      <c r="R17" s="326">
        <f>IF(OR(ｼ.ｺﾞﾑくず!D32&gt;0,ｼ.ｺﾞﾑくず!D32&lt;0),ｼ.ｺﾞﾑくず!D32,IF(R$19&gt;0,"0",0))</f>
        <v>0</v>
      </c>
      <c r="S17" s="326" t="str">
        <f>IF(OR(ｽ.金属くず!D32&gt;0,ｽ.金属くず!D32&lt;0),ｽ.金属くず!D32,IF(S$19&gt;0,"0",0))</f>
        <v>0</v>
      </c>
      <c r="T17" s="326" t="str">
        <f>IF(OR(ｾ.ｶﾞﾗｽ･ｺﾝｸﾘ･陶磁器くず!D32&gt;0,ｾ.ｶﾞﾗｽ･ｺﾝｸﾘ･陶磁器くず!D32&lt;0),ｾ.ｶﾞﾗｽ･ｺﾝｸﾘ･陶磁器くず!D32,IF(T$19&gt;0,"0",0))</f>
        <v>0</v>
      </c>
      <c r="U17" s="326">
        <f>IF(OR(ｿ.鉱さい!D32&gt;0,ｿ.鉱さい!D32&lt;0),ｿ.鉱さい!D32,IF(U$19&gt;0,"0",0))</f>
        <v>0</v>
      </c>
      <c r="V17" s="326" t="str">
        <f>IF(OR(ﾀ.がれき類!D32&gt;0,ﾀ.がれき類!D32&lt;0),ﾀ.がれき類!D32,IF(V$19&gt;0,"0",0))</f>
        <v>0</v>
      </c>
      <c r="W17" s="326">
        <f>IF(OR(ﾁ.動物のふん尿!D32&gt;0,ﾁ.動物のふん尿!D32&lt;0),ﾁ.動物のふん尿!D32,IF(W$19&gt;0,"0",0))</f>
        <v>0</v>
      </c>
      <c r="X17" s="326">
        <f>IF(OR(ﾂ.動物の死体!D32&gt;0,ﾂ.動物の死体!D32&lt;0),ﾂ.動物の死体!D32,IF(X$19&gt;0,"0",0))</f>
        <v>0</v>
      </c>
      <c r="Y17" s="326">
        <f>IF(OR(ﾃ.ばいじん!D32&gt;0,ﾃ.ばいじん!D32&lt;0),ﾃ.ばいじん!D32,IF(Y$19&gt;0,"0",0))</f>
        <v>0</v>
      </c>
      <c r="Z17" s="327" t="str">
        <f>IF(OR(ﾄ.混合廃棄物その他!D32&gt;0,ﾄ.混合廃棄物その他!D32&lt;0),ﾄ.混合廃棄物その他!D32,IF(Z$19&gt;0,"0",0))</f>
        <v>0</v>
      </c>
      <c r="AA17" s="328" t="str">
        <f t="shared" si="0"/>
        <v>0</v>
      </c>
    </row>
    <row r="18" spans="2:27" ht="24" customHeight="1" thickBot="1" x14ac:dyDescent="0.2">
      <c r="B18" s="170"/>
      <c r="C18" s="198" t="s">
        <v>269</v>
      </c>
      <c r="D18" s="680" t="s">
        <v>388</v>
      </c>
      <c r="E18" s="680"/>
      <c r="F18" s="681"/>
      <c r="G18" s="329">
        <f>IF(OR(ｱ.燃え殻!D33&gt;0,ｱ.燃え殻!D33&lt;0),ｱ.燃え殻!D33,IF(G$19&gt;0,"0",0))</f>
        <v>0</v>
      </c>
      <c r="H18" s="329" t="str">
        <f>IF(OR(ｲ.汚泥!D33&gt;0,ｲ.汚泥!D33&lt;0),ｲ.汚泥!D33,IF(H$19&gt;0,"0",0))</f>
        <v>0</v>
      </c>
      <c r="I18" s="329">
        <f>IF(OR(ｳ.廃油!D33&gt;0,ｳ.廃油!D33&lt;0),ｳ.廃油!D33,IF(I$19&gt;0,"0",0))</f>
        <v>0</v>
      </c>
      <c r="J18" s="329">
        <f>IF(OR(ｴ.廃酸!$D33&gt;0,ｴ.廃酸!$D33&lt;0),ｴ.廃酸!D33,IF(J$19&gt;0,"0",0))</f>
        <v>0</v>
      </c>
      <c r="K18" s="329">
        <f>IF(OR(ｵ.廃ｱﾙｶﾘ!$D33&gt;0,ｵ.廃ｱﾙｶﾘ!$D33&lt;0),ｵ.廃ｱﾙｶﾘ!D33,IF(K$19&gt;0,"0",0))</f>
        <v>0</v>
      </c>
      <c r="L18" s="329" t="str">
        <f>IF(OR(ｶ.廃ﾌﾟﾗ類!D33&gt;0,ｶ.廃ﾌﾟﾗ類!D33&lt;0),ｶ.廃ﾌﾟﾗ類!D33,IF(L$19&gt;0,"0",0))</f>
        <v>0</v>
      </c>
      <c r="M18" s="329" t="str">
        <f>IF(OR(ｷ.紙くず!D33&gt;0,ｷ.紙くず!D33&lt;0),ｷ.紙くず!D33,IF(M$19&gt;0,"0",0))</f>
        <v>0</v>
      </c>
      <c r="N18" s="329" t="str">
        <f>IF(OR(ｸ.木くず!D33&gt;0,ｸ.木くず!D33&lt;0),ｸ.木くず!D33,IF(N$19&gt;0,"0",0))</f>
        <v>0</v>
      </c>
      <c r="O18" s="329">
        <f>IF(OR(ｹ.繊維くず!D33&gt;0,ｹ.繊維くず!D33&lt;0),ｹ.繊維くず!D33,IF(O$19&gt;0,"0",0))</f>
        <v>0</v>
      </c>
      <c r="P18" s="329">
        <f>IF(OR(ｺ.動植物性残さ!D33&gt;0,ｺ.動植物性残さ!D33&lt;0),ｺ.動植物性残さ!D33,IF(P$19&gt;0,"0",0))</f>
        <v>0</v>
      </c>
      <c r="Q18" s="329">
        <f>IF(OR(ｻ.動物系固形不要物!D33&gt;0,ｻ.動物系固形不要物!D33&lt;0),ｻ.動物系固形不要物!D33,IF(Q$19&gt;0,"0",0))</f>
        <v>0</v>
      </c>
      <c r="R18" s="329">
        <f>IF(OR(ｼ.ｺﾞﾑくず!D33&gt;0,ｼ.ｺﾞﾑくず!D33&lt;0),ｼ.ｺﾞﾑくず!D33,IF(R$19&gt;0,"0",0))</f>
        <v>0</v>
      </c>
      <c r="S18" s="329" t="str">
        <f>IF(OR(ｽ.金属くず!D33&gt;0,ｽ.金属くず!D33&lt;0),ｽ.金属くず!D33,IF(S$19&gt;0,"0",0))</f>
        <v>0</v>
      </c>
      <c r="T18" s="329" t="str">
        <f>IF(OR(ｾ.ｶﾞﾗｽ･ｺﾝｸﾘ･陶磁器くず!D33&gt;0,ｾ.ｶﾞﾗｽ･ｺﾝｸﾘ･陶磁器くず!D33&lt;0),ｾ.ｶﾞﾗｽ･ｺﾝｸﾘ･陶磁器くず!D33,IF(T$19&gt;0,"0",0))</f>
        <v>0</v>
      </c>
      <c r="U18" s="329">
        <f>IF(OR(ｿ.鉱さい!D33&gt;0,ｿ.鉱さい!D33&lt;0),ｿ.鉱さい!D33,IF(U$19&gt;0,"0",0))</f>
        <v>0</v>
      </c>
      <c r="V18" s="329" t="str">
        <f>IF(OR(ﾀ.がれき類!D33&gt;0,ﾀ.がれき類!D33&lt;0),ﾀ.がれき類!D33,IF(V$19&gt;0,"0",0))</f>
        <v>0</v>
      </c>
      <c r="W18" s="329">
        <f>IF(OR(ﾁ.動物のふん尿!D33&gt;0,ﾁ.動物のふん尿!D33&lt;0),ﾁ.動物のふん尿!D33,IF(W$19&gt;0,"0",0))</f>
        <v>0</v>
      </c>
      <c r="X18" s="329">
        <f>IF(OR(ﾂ.動物の死体!D33&gt;0,ﾂ.動物の死体!D33&lt;0),ﾂ.動物の死体!D33,IF(X$19&gt;0,"0",0))</f>
        <v>0</v>
      </c>
      <c r="Y18" s="329">
        <f>IF(OR(ﾃ.ばいじん!D33&gt;0,ﾃ.ばいじん!D33&lt;0),ﾃ.ばいじん!D33,IF(Y$19&gt;0,"0",0))</f>
        <v>0</v>
      </c>
      <c r="Z18" s="330" t="str">
        <f>IF(OR(ﾄ.混合廃棄物その他!D33&gt;0,ﾄ.混合廃棄物その他!D33&lt;0),ﾄ.混合廃棄物その他!D33,IF(Z$19&gt;0,"0",0))</f>
        <v>0</v>
      </c>
      <c r="AA18" s="331" t="str">
        <f t="shared" si="0"/>
        <v>0</v>
      </c>
    </row>
    <row r="19" spans="2:27" ht="24" customHeight="1" thickTop="1" x14ac:dyDescent="0.15">
      <c r="B19" s="166"/>
      <c r="C19" s="171" t="s">
        <v>334</v>
      </c>
      <c r="D19" s="670" t="s">
        <v>335</v>
      </c>
      <c r="E19" s="670"/>
      <c r="F19" s="671"/>
      <c r="G19" s="332">
        <f t="shared" ref="G19:Z19" si="1">+G37+G25+G23+G22+G21-G20</f>
        <v>0</v>
      </c>
      <c r="H19" s="332">
        <f t="shared" si="1"/>
        <v>3654.7</v>
      </c>
      <c r="I19" s="332">
        <f t="shared" si="1"/>
        <v>0</v>
      </c>
      <c r="J19" s="332">
        <f t="shared" si="1"/>
        <v>0</v>
      </c>
      <c r="K19" s="332">
        <f t="shared" si="1"/>
        <v>0</v>
      </c>
      <c r="L19" s="332">
        <f t="shared" si="1"/>
        <v>90.4</v>
      </c>
      <c r="M19" s="332">
        <f t="shared" si="1"/>
        <v>23.3</v>
      </c>
      <c r="N19" s="332">
        <f t="shared" si="1"/>
        <v>140.5</v>
      </c>
      <c r="O19" s="332">
        <f t="shared" si="1"/>
        <v>0</v>
      </c>
      <c r="P19" s="332">
        <f t="shared" si="1"/>
        <v>0</v>
      </c>
      <c r="Q19" s="332">
        <f t="shared" si="1"/>
        <v>0</v>
      </c>
      <c r="R19" s="332">
        <f t="shared" si="1"/>
        <v>0</v>
      </c>
      <c r="S19" s="332">
        <f t="shared" si="1"/>
        <v>53.6</v>
      </c>
      <c r="T19" s="332">
        <f t="shared" si="1"/>
        <v>207.5</v>
      </c>
      <c r="U19" s="332">
        <f t="shared" si="1"/>
        <v>0</v>
      </c>
      <c r="V19" s="332">
        <f t="shared" si="1"/>
        <v>1904.1</v>
      </c>
      <c r="W19" s="332">
        <f t="shared" si="1"/>
        <v>0</v>
      </c>
      <c r="X19" s="332">
        <f t="shared" si="1"/>
        <v>0</v>
      </c>
      <c r="Y19" s="332">
        <f t="shared" si="1"/>
        <v>0</v>
      </c>
      <c r="Z19" s="333">
        <f t="shared" si="1"/>
        <v>332.5</v>
      </c>
      <c r="AA19" s="334">
        <f t="shared" ref="AA19:AA25" si="2">SUM(G19:Z19)</f>
        <v>6406.6</v>
      </c>
    </row>
    <row r="20" spans="2:27" ht="24" customHeight="1" thickBot="1" x14ac:dyDescent="0.2">
      <c r="B20" s="167"/>
      <c r="C20" s="218" t="s">
        <v>233</v>
      </c>
      <c r="D20" s="672" t="s">
        <v>234</v>
      </c>
      <c r="E20" s="672"/>
      <c r="F20" s="673"/>
      <c r="G20" s="335">
        <f>+ｱ.燃え殻!$F$15</f>
        <v>0</v>
      </c>
      <c r="H20" s="335">
        <f>+ｲ.汚泥!$F$15</f>
        <v>0</v>
      </c>
      <c r="I20" s="335">
        <f>+ｳ.廃油!$F$15</f>
        <v>0</v>
      </c>
      <c r="J20" s="335">
        <f>+ｴ.廃酸!$F$15</f>
        <v>0</v>
      </c>
      <c r="K20" s="335">
        <f>+ｵ.廃ｱﾙｶﾘ!$F$15</f>
        <v>0</v>
      </c>
      <c r="L20" s="335">
        <f>+ｶ.廃ﾌﾟﾗ類!$F$15</f>
        <v>0</v>
      </c>
      <c r="M20" s="335">
        <f>+ｷ.紙くず!$F$15</f>
        <v>0</v>
      </c>
      <c r="N20" s="335">
        <f>+ｸ.木くず!$F$15</f>
        <v>0</v>
      </c>
      <c r="O20" s="335">
        <f>+ｹ.繊維くず!$F$15</f>
        <v>0</v>
      </c>
      <c r="P20" s="335">
        <f>+ｺ.動植物性残さ!$F$15</f>
        <v>0</v>
      </c>
      <c r="Q20" s="335">
        <f>+ｻ.動物系固形不要物!$F$15</f>
        <v>0</v>
      </c>
      <c r="R20" s="335">
        <f>+ｼ.ｺﾞﾑくず!$F$15</f>
        <v>0</v>
      </c>
      <c r="S20" s="335">
        <f>+ｽ.金属くず!$F$15</f>
        <v>0</v>
      </c>
      <c r="T20" s="335">
        <f>+ｾ.ｶﾞﾗｽ･ｺﾝｸﾘ･陶磁器くず!$F$15</f>
        <v>0</v>
      </c>
      <c r="U20" s="335">
        <f>+ｿ.鉱さい!$F$15</f>
        <v>0</v>
      </c>
      <c r="V20" s="335">
        <f>+ﾀ.がれき類!$F$15</f>
        <v>0</v>
      </c>
      <c r="W20" s="335">
        <f>+ﾁ.動物のふん尿!$F$15</f>
        <v>0</v>
      </c>
      <c r="X20" s="335">
        <f>+ﾂ.動物の死体!$F$15</f>
        <v>0</v>
      </c>
      <c r="Y20" s="335">
        <f>+ﾃ.ばいじん!$F$15</f>
        <v>0</v>
      </c>
      <c r="Z20" s="336">
        <f>+ﾄ.混合廃棄物その他!$F$15</f>
        <v>0</v>
      </c>
      <c r="AA20" s="337">
        <f t="shared" si="2"/>
        <v>0</v>
      </c>
    </row>
    <row r="21" spans="2:27" ht="24" customHeight="1" x14ac:dyDescent="0.15">
      <c r="B21" s="167"/>
      <c r="C21" s="124"/>
      <c r="D21" s="217" t="s">
        <v>58</v>
      </c>
      <c r="E21" s="674" t="s">
        <v>284</v>
      </c>
      <c r="F21" s="675"/>
      <c r="G21" s="338">
        <f>+ｱ.燃え殻!$P$12</f>
        <v>0</v>
      </c>
      <c r="H21" s="338">
        <f>+ｲ.汚泥!$P$12</f>
        <v>0</v>
      </c>
      <c r="I21" s="338">
        <f>+ｳ.廃油!$P$12</f>
        <v>0</v>
      </c>
      <c r="J21" s="338">
        <f>+ｴ.廃酸!$P$12</f>
        <v>0</v>
      </c>
      <c r="K21" s="338">
        <f>+ｵ.廃ｱﾙｶﾘ!$P$12</f>
        <v>0</v>
      </c>
      <c r="L21" s="338">
        <f>+ｶ.廃ﾌﾟﾗ類!$P$12</f>
        <v>0</v>
      </c>
      <c r="M21" s="338">
        <f>+ｷ.紙くず!$P$12</f>
        <v>0</v>
      </c>
      <c r="N21" s="338">
        <f>+ｸ.木くず!$P$12</f>
        <v>0</v>
      </c>
      <c r="O21" s="338">
        <f>+ｹ.繊維くず!$P$12</f>
        <v>0</v>
      </c>
      <c r="P21" s="338">
        <f>+ｺ.動植物性残さ!$P$12</f>
        <v>0</v>
      </c>
      <c r="Q21" s="338">
        <f>+ｻ.動物系固形不要物!$P$12</f>
        <v>0</v>
      </c>
      <c r="R21" s="338">
        <f>+ｼ.ｺﾞﾑくず!$P$12</f>
        <v>0</v>
      </c>
      <c r="S21" s="338">
        <f>+ｽ.金属くず!$P$12</f>
        <v>0</v>
      </c>
      <c r="T21" s="338">
        <f>+ｾ.ｶﾞﾗｽ･ｺﾝｸﾘ･陶磁器くず!$P$12</f>
        <v>0</v>
      </c>
      <c r="U21" s="338">
        <f>+ｿ.鉱さい!$P$12</f>
        <v>0</v>
      </c>
      <c r="V21" s="338">
        <f>+ﾀ.がれき類!$P$12</f>
        <v>0</v>
      </c>
      <c r="W21" s="338">
        <f>+ﾁ.動物のふん尿!$P$12</f>
        <v>0</v>
      </c>
      <c r="X21" s="338">
        <f>+ﾂ.動物の死体!$P$12</f>
        <v>0</v>
      </c>
      <c r="Y21" s="338">
        <f>+ﾃ.ばいじん!$P$12</f>
        <v>0</v>
      </c>
      <c r="Z21" s="339">
        <f>+ﾄ.混合廃棄物その他!$P$12</f>
        <v>0</v>
      </c>
      <c r="AA21" s="340">
        <f t="shared" si="2"/>
        <v>0</v>
      </c>
    </row>
    <row r="22" spans="2:27" ht="24" customHeight="1" x14ac:dyDescent="0.15">
      <c r="B22" s="167"/>
      <c r="C22" s="124"/>
      <c r="D22" s="123" t="s">
        <v>59</v>
      </c>
      <c r="E22" s="666" t="s">
        <v>285</v>
      </c>
      <c r="F22" s="667"/>
      <c r="G22" s="341">
        <f>+ｱ.燃え殻!$P$15</f>
        <v>0</v>
      </c>
      <c r="H22" s="341">
        <f>+ｲ.汚泥!$P$15</f>
        <v>0</v>
      </c>
      <c r="I22" s="341">
        <f>+ｳ.廃油!$P$15</f>
        <v>0</v>
      </c>
      <c r="J22" s="341">
        <f>+ｴ.廃酸!$P$15</f>
        <v>0</v>
      </c>
      <c r="K22" s="341">
        <f>+ｵ.廃ｱﾙｶﾘ!$P$15</f>
        <v>0</v>
      </c>
      <c r="L22" s="341">
        <f>+ｶ.廃ﾌﾟﾗ類!$P$15</f>
        <v>0</v>
      </c>
      <c r="M22" s="341">
        <f>+ｷ.紙くず!$P$15</f>
        <v>0</v>
      </c>
      <c r="N22" s="341">
        <f>+ｸ.木くず!$P$15</f>
        <v>0</v>
      </c>
      <c r="O22" s="341">
        <f>+ｹ.繊維くず!$P$15</f>
        <v>0</v>
      </c>
      <c r="P22" s="341">
        <f>+ｺ.動植物性残さ!$P$15</f>
        <v>0</v>
      </c>
      <c r="Q22" s="341">
        <f>+ｻ.動物系固形不要物!$P$15</f>
        <v>0</v>
      </c>
      <c r="R22" s="341">
        <f>+ｼ.ｺﾞﾑくず!$P$15</f>
        <v>0</v>
      </c>
      <c r="S22" s="341">
        <f>+ｽ.金属くず!$P$15</f>
        <v>0</v>
      </c>
      <c r="T22" s="341">
        <f>+ｾ.ｶﾞﾗｽ･ｺﾝｸﾘ･陶磁器くず!$P$15</f>
        <v>0</v>
      </c>
      <c r="U22" s="341">
        <f>+ｿ.鉱さい!$P$15</f>
        <v>0</v>
      </c>
      <c r="V22" s="341">
        <f>+ﾀ.がれき類!$P$15</f>
        <v>0</v>
      </c>
      <c r="W22" s="341">
        <f>+ﾁ.動物のふん尿!$P$15</f>
        <v>0</v>
      </c>
      <c r="X22" s="341">
        <f>+ﾂ.動物の死体!$P$15</f>
        <v>0</v>
      </c>
      <c r="Y22" s="341">
        <f>+ﾃ.ばいじん!$P$15</f>
        <v>0</v>
      </c>
      <c r="Z22" s="342">
        <f>+ﾄ.混合廃棄物その他!$P$15</f>
        <v>0</v>
      </c>
      <c r="AA22" s="343">
        <f t="shared" si="2"/>
        <v>0</v>
      </c>
    </row>
    <row r="23" spans="2:27" ht="24" customHeight="1" x14ac:dyDescent="0.15">
      <c r="B23" s="167"/>
      <c r="C23" s="124"/>
      <c r="D23" s="390" t="s">
        <v>60</v>
      </c>
      <c r="E23" s="676" t="s">
        <v>286</v>
      </c>
      <c r="F23" s="677"/>
      <c r="G23" s="344">
        <f>+ｱ.燃え殻!$P$18</f>
        <v>0</v>
      </c>
      <c r="H23" s="344">
        <f>+ｲ.汚泥!$P$18</f>
        <v>0</v>
      </c>
      <c r="I23" s="344">
        <f>+ｳ.廃油!$P$18</f>
        <v>0</v>
      </c>
      <c r="J23" s="344">
        <f>+ｴ.廃酸!$P$18</f>
        <v>0</v>
      </c>
      <c r="K23" s="344">
        <f>+ｵ.廃ｱﾙｶﾘ!$P$18</f>
        <v>0</v>
      </c>
      <c r="L23" s="344">
        <f>+ｶ.廃ﾌﾟﾗ類!$P$18</f>
        <v>0</v>
      </c>
      <c r="M23" s="344">
        <f>+ｷ.紙くず!$P$18</f>
        <v>0</v>
      </c>
      <c r="N23" s="344">
        <f>+ｸ.木くず!$P$18</f>
        <v>0</v>
      </c>
      <c r="O23" s="344">
        <f>+ｹ.繊維くず!$P$18</f>
        <v>0</v>
      </c>
      <c r="P23" s="344">
        <f>+ｺ.動植物性残さ!$P$18</f>
        <v>0</v>
      </c>
      <c r="Q23" s="344">
        <f>+ｻ.動物系固形不要物!$P$18</f>
        <v>0</v>
      </c>
      <c r="R23" s="344">
        <f>+ｼ.ｺﾞﾑくず!$P$18</f>
        <v>0</v>
      </c>
      <c r="S23" s="344">
        <f>+ｽ.金属くず!$P$18</f>
        <v>0</v>
      </c>
      <c r="T23" s="344">
        <f>+ｾ.ｶﾞﾗｽ･ｺﾝｸﾘ･陶磁器くず!$P$18</f>
        <v>0</v>
      </c>
      <c r="U23" s="344">
        <f>+ｿ.鉱さい!$P$18</f>
        <v>0</v>
      </c>
      <c r="V23" s="344">
        <f>+ﾀ.がれき類!$P$18</f>
        <v>0</v>
      </c>
      <c r="W23" s="344">
        <f>+ﾁ.動物のふん尿!$P$18</f>
        <v>0</v>
      </c>
      <c r="X23" s="344">
        <f>+ﾂ.動物の死体!$P$18</f>
        <v>0</v>
      </c>
      <c r="Y23" s="344">
        <f>+ﾃ.ばいじん!$P$18</f>
        <v>0</v>
      </c>
      <c r="Z23" s="345">
        <f>+ﾄ.混合廃棄物その他!$P$18</f>
        <v>0</v>
      </c>
      <c r="AA23" s="346">
        <f t="shared" si="2"/>
        <v>0</v>
      </c>
    </row>
    <row r="24" spans="2:27" ht="24" customHeight="1" x14ac:dyDescent="0.15">
      <c r="B24" s="167"/>
      <c r="C24" s="124"/>
      <c r="D24" s="199"/>
      <c r="E24" s="200" t="s">
        <v>61</v>
      </c>
      <c r="F24" s="201" t="s">
        <v>287</v>
      </c>
      <c r="G24" s="347">
        <f>+ｱ.燃え殻!$P$21</f>
        <v>0</v>
      </c>
      <c r="H24" s="347">
        <f>+ｲ.汚泥!$P$21</f>
        <v>0</v>
      </c>
      <c r="I24" s="347">
        <f>+ｳ.廃油!$P$21</f>
        <v>0</v>
      </c>
      <c r="J24" s="347">
        <f>+ｴ.廃酸!$P$21</f>
        <v>0</v>
      </c>
      <c r="K24" s="347">
        <f>+ｵ.廃ｱﾙｶﾘ!$P$21</f>
        <v>0</v>
      </c>
      <c r="L24" s="347">
        <f>+ｶ.廃ﾌﾟﾗ類!$P$21</f>
        <v>0</v>
      </c>
      <c r="M24" s="347">
        <f>+ｷ.紙くず!$P$21</f>
        <v>0</v>
      </c>
      <c r="N24" s="347">
        <f>+ｸ.木くず!$P$21</f>
        <v>0</v>
      </c>
      <c r="O24" s="347">
        <f>+ｹ.繊維くず!$P$21</f>
        <v>0</v>
      </c>
      <c r="P24" s="347">
        <f>+ｺ.動植物性残さ!$P$21</f>
        <v>0</v>
      </c>
      <c r="Q24" s="347">
        <f>+ｻ.動物系固形不要物!$P$21</f>
        <v>0</v>
      </c>
      <c r="R24" s="347">
        <f>+ｼ.ｺﾞﾑくず!$P$21</f>
        <v>0</v>
      </c>
      <c r="S24" s="347">
        <f>+ｽ.金属くず!$P$21</f>
        <v>0</v>
      </c>
      <c r="T24" s="347">
        <f>+ｾ.ｶﾞﾗｽ･ｺﾝｸﾘ･陶磁器くず!$P$21</f>
        <v>0</v>
      </c>
      <c r="U24" s="347">
        <f>+ｿ.鉱さい!$P$21</f>
        <v>0</v>
      </c>
      <c r="V24" s="347">
        <f>+ﾀ.がれき類!$P$21</f>
        <v>0</v>
      </c>
      <c r="W24" s="347">
        <f>+ﾁ.動物のふん尿!$P$21</f>
        <v>0</v>
      </c>
      <c r="X24" s="347">
        <f>+ﾂ.動物の死体!$P$21</f>
        <v>0</v>
      </c>
      <c r="Y24" s="347">
        <f>+ﾃ.ばいじん!$P$21</f>
        <v>0</v>
      </c>
      <c r="Z24" s="348">
        <f>+ﾄ.混合廃棄物その他!$P$21</f>
        <v>0</v>
      </c>
      <c r="AA24" s="349">
        <f t="shared" si="2"/>
        <v>0</v>
      </c>
    </row>
    <row r="25" spans="2:27" ht="24" customHeight="1" x14ac:dyDescent="0.15">
      <c r="B25" s="167"/>
      <c r="C25" s="124"/>
      <c r="D25" s="172" t="s">
        <v>88</v>
      </c>
      <c r="E25" s="678" t="s">
        <v>271</v>
      </c>
      <c r="F25" s="679"/>
      <c r="G25" s="350">
        <f>+ｱ.燃え殻!$P$24</f>
        <v>0</v>
      </c>
      <c r="H25" s="350">
        <f>+ｲ.汚泥!$P$24</f>
        <v>0</v>
      </c>
      <c r="I25" s="350">
        <f>+ｳ.廃油!$P$24</f>
        <v>0</v>
      </c>
      <c r="J25" s="350">
        <f>+ｴ.廃酸!$P$24</f>
        <v>0</v>
      </c>
      <c r="K25" s="350">
        <f>+ｵ.廃ｱﾙｶﾘ!$P$24</f>
        <v>0</v>
      </c>
      <c r="L25" s="350">
        <f>+ｶ.廃ﾌﾟﾗ類!$P$24</f>
        <v>0</v>
      </c>
      <c r="M25" s="350">
        <f>+ｷ.紙くず!$P$24</f>
        <v>0</v>
      </c>
      <c r="N25" s="350">
        <f>+ｸ.木くず!$P$24</f>
        <v>0</v>
      </c>
      <c r="O25" s="350">
        <f>+ｹ.繊維くず!$P$24</f>
        <v>0</v>
      </c>
      <c r="P25" s="350">
        <f>+ｺ.動植物性残さ!$P$24</f>
        <v>0</v>
      </c>
      <c r="Q25" s="350">
        <f>+ｻ.動物系固形不要物!$P$24</f>
        <v>0</v>
      </c>
      <c r="R25" s="350">
        <f>+ｼ.ｺﾞﾑくず!$P$24</f>
        <v>0</v>
      </c>
      <c r="S25" s="350">
        <f>+ｽ.金属くず!$P$24</f>
        <v>0</v>
      </c>
      <c r="T25" s="350">
        <f>+ｾ.ｶﾞﾗｽ･ｺﾝｸﾘ･陶磁器くず!$P$24</f>
        <v>0</v>
      </c>
      <c r="U25" s="350">
        <f>+ｿ.鉱さい!$P$24</f>
        <v>0</v>
      </c>
      <c r="V25" s="350">
        <f>+ﾀ.がれき類!$P$24</f>
        <v>0</v>
      </c>
      <c r="W25" s="350">
        <f>+ﾁ.動物のふん尿!$P$24</f>
        <v>0</v>
      </c>
      <c r="X25" s="350">
        <f>+ﾂ.動物の死体!$P$24</f>
        <v>0</v>
      </c>
      <c r="Y25" s="350">
        <f>+ﾃ.ばいじん!$P$24</f>
        <v>0</v>
      </c>
      <c r="Z25" s="351">
        <f>+ﾄ.混合廃棄物その他!$P$24</f>
        <v>0</v>
      </c>
      <c r="AA25" s="352">
        <f t="shared" si="2"/>
        <v>0</v>
      </c>
    </row>
    <row r="26" spans="2:27" ht="24" customHeight="1" x14ac:dyDescent="0.15">
      <c r="B26" s="167"/>
      <c r="C26" s="668" t="s">
        <v>174</v>
      </c>
      <c r="D26" s="392" t="s">
        <v>21</v>
      </c>
      <c r="E26" s="664" t="s">
        <v>288</v>
      </c>
      <c r="F26" s="665"/>
      <c r="G26" s="353">
        <f>+G28+G29+G30+G31</f>
        <v>0</v>
      </c>
      <c r="H26" s="353">
        <f t="shared" ref="H26:Z26" si="3">+H28+H29+H30+H31</f>
        <v>0</v>
      </c>
      <c r="I26" s="353">
        <f t="shared" si="3"/>
        <v>0</v>
      </c>
      <c r="J26" s="353">
        <f t="shared" si="3"/>
        <v>0</v>
      </c>
      <c r="K26" s="353">
        <f t="shared" si="3"/>
        <v>0</v>
      </c>
      <c r="L26" s="353">
        <f t="shared" si="3"/>
        <v>0</v>
      </c>
      <c r="M26" s="353">
        <f t="shared" si="3"/>
        <v>0</v>
      </c>
      <c r="N26" s="353">
        <f t="shared" si="3"/>
        <v>0</v>
      </c>
      <c r="O26" s="353">
        <f t="shared" si="3"/>
        <v>0</v>
      </c>
      <c r="P26" s="353">
        <f t="shared" si="3"/>
        <v>0</v>
      </c>
      <c r="Q26" s="353">
        <f t="shared" si="3"/>
        <v>0</v>
      </c>
      <c r="R26" s="353">
        <f t="shared" si="3"/>
        <v>0</v>
      </c>
      <c r="S26" s="353">
        <f t="shared" si="3"/>
        <v>0</v>
      </c>
      <c r="T26" s="353">
        <f t="shared" si="3"/>
        <v>0</v>
      </c>
      <c r="U26" s="353">
        <f t="shared" si="3"/>
        <v>0</v>
      </c>
      <c r="V26" s="353">
        <f t="shared" si="3"/>
        <v>0</v>
      </c>
      <c r="W26" s="353">
        <f t="shared" si="3"/>
        <v>0</v>
      </c>
      <c r="X26" s="353">
        <f t="shared" si="3"/>
        <v>0</v>
      </c>
      <c r="Y26" s="353">
        <f t="shared" si="3"/>
        <v>0</v>
      </c>
      <c r="Z26" s="354">
        <f t="shared" si="3"/>
        <v>0</v>
      </c>
      <c r="AA26" s="355">
        <f t="shared" ref="AA26:AA47" si="4">SUM(G26:Z26)</f>
        <v>0</v>
      </c>
    </row>
    <row r="27" spans="2:27" ht="24" customHeight="1" x14ac:dyDescent="0.15">
      <c r="B27" s="167"/>
      <c r="C27" s="668"/>
      <c r="D27" s="172" t="s">
        <v>25</v>
      </c>
      <c r="E27" s="664" t="s">
        <v>289</v>
      </c>
      <c r="F27" s="665"/>
      <c r="G27" s="353">
        <f t="shared" ref="G27:Z27" si="5">+G23-G26</f>
        <v>0</v>
      </c>
      <c r="H27" s="353">
        <f t="shared" si="5"/>
        <v>0</v>
      </c>
      <c r="I27" s="353">
        <f t="shared" si="5"/>
        <v>0</v>
      </c>
      <c r="J27" s="353">
        <f t="shared" si="5"/>
        <v>0</v>
      </c>
      <c r="K27" s="353">
        <f t="shared" si="5"/>
        <v>0</v>
      </c>
      <c r="L27" s="353">
        <f t="shared" si="5"/>
        <v>0</v>
      </c>
      <c r="M27" s="353">
        <f t="shared" si="5"/>
        <v>0</v>
      </c>
      <c r="N27" s="353">
        <f t="shared" si="5"/>
        <v>0</v>
      </c>
      <c r="O27" s="353">
        <f t="shared" si="5"/>
        <v>0</v>
      </c>
      <c r="P27" s="353">
        <f t="shared" si="5"/>
        <v>0</v>
      </c>
      <c r="Q27" s="353">
        <f t="shared" si="5"/>
        <v>0</v>
      </c>
      <c r="R27" s="353">
        <f t="shared" si="5"/>
        <v>0</v>
      </c>
      <c r="S27" s="353">
        <f t="shared" si="5"/>
        <v>0</v>
      </c>
      <c r="T27" s="353">
        <f t="shared" si="5"/>
        <v>0</v>
      </c>
      <c r="U27" s="353">
        <f t="shared" si="5"/>
        <v>0</v>
      </c>
      <c r="V27" s="353">
        <f t="shared" si="5"/>
        <v>0</v>
      </c>
      <c r="W27" s="353">
        <f t="shared" si="5"/>
        <v>0</v>
      </c>
      <c r="X27" s="353">
        <f t="shared" si="5"/>
        <v>0</v>
      </c>
      <c r="Y27" s="353">
        <f t="shared" si="5"/>
        <v>0</v>
      </c>
      <c r="Z27" s="354">
        <f t="shared" si="5"/>
        <v>0</v>
      </c>
      <c r="AA27" s="355">
        <f t="shared" si="4"/>
        <v>0</v>
      </c>
    </row>
    <row r="28" spans="2:27" ht="25.5" customHeight="1" x14ac:dyDescent="0.15">
      <c r="B28" s="167"/>
      <c r="C28" s="669"/>
      <c r="D28" s="657" t="s">
        <v>267</v>
      </c>
      <c r="E28" s="386" t="s">
        <v>29</v>
      </c>
      <c r="F28" s="265" t="s">
        <v>338</v>
      </c>
      <c r="G28" s="341">
        <f>+ｱ.燃え殻!$AH$9</f>
        <v>0</v>
      </c>
      <c r="H28" s="341">
        <f>+ｲ.汚泥!$AH$9</f>
        <v>0</v>
      </c>
      <c r="I28" s="341">
        <f>+ｳ.廃油!$AH$9</f>
        <v>0</v>
      </c>
      <c r="J28" s="341">
        <f>+ｴ.廃酸!$AH$9</f>
        <v>0</v>
      </c>
      <c r="K28" s="341">
        <f>+ｵ.廃ｱﾙｶﾘ!$AH$9</f>
        <v>0</v>
      </c>
      <c r="L28" s="341">
        <f>+ｶ.廃ﾌﾟﾗ類!$AH$9</f>
        <v>0</v>
      </c>
      <c r="M28" s="341">
        <f>+ｷ.紙くず!$AH$9</f>
        <v>0</v>
      </c>
      <c r="N28" s="341">
        <f>+ｸ.木くず!$AH$9</f>
        <v>0</v>
      </c>
      <c r="O28" s="341">
        <f>+ｹ.繊維くず!$AH$9</f>
        <v>0</v>
      </c>
      <c r="P28" s="341">
        <f>+ｺ.動植物性残さ!$AH$9</f>
        <v>0</v>
      </c>
      <c r="Q28" s="341">
        <f>+ｻ.動物系固形不要物!$AH$9</f>
        <v>0</v>
      </c>
      <c r="R28" s="341">
        <f>+ｼ.ｺﾞﾑくず!$AH$9</f>
        <v>0</v>
      </c>
      <c r="S28" s="341">
        <f>+ｽ.金属くず!$AH$9</f>
        <v>0</v>
      </c>
      <c r="T28" s="341">
        <f>+ｾ.ｶﾞﾗｽ･ｺﾝｸﾘ･陶磁器くず!$AH$9</f>
        <v>0</v>
      </c>
      <c r="U28" s="341">
        <f>+ｿ.鉱さい!$AH$9</f>
        <v>0</v>
      </c>
      <c r="V28" s="341">
        <f>+ﾀ.がれき類!$AH$9</f>
        <v>0</v>
      </c>
      <c r="W28" s="341">
        <f>+ﾁ.動物のふん尿!$AH$9</f>
        <v>0</v>
      </c>
      <c r="X28" s="341">
        <f>+ﾂ.動物の死体!$AH$9</f>
        <v>0</v>
      </c>
      <c r="Y28" s="341">
        <f>+ﾃ.ばいじん!$AH$9</f>
        <v>0</v>
      </c>
      <c r="Z28" s="342">
        <f>+ﾄ.混合廃棄物その他!$AH$9</f>
        <v>0</v>
      </c>
      <c r="AA28" s="343">
        <f>SUM(G28:Z28)</f>
        <v>0</v>
      </c>
    </row>
    <row r="29" spans="2:27" ht="25.5" customHeight="1" x14ac:dyDescent="0.15">
      <c r="B29" s="167"/>
      <c r="C29" s="669"/>
      <c r="D29" s="658"/>
      <c r="E29" s="172" t="s">
        <v>36</v>
      </c>
      <c r="F29" s="213" t="s">
        <v>290</v>
      </c>
      <c r="G29" s="341">
        <f>+ｱ.燃え殻!$AH$12</f>
        <v>0</v>
      </c>
      <c r="H29" s="341">
        <f>+ｲ.汚泥!$AH$12</f>
        <v>0</v>
      </c>
      <c r="I29" s="341">
        <f>+ｳ.廃油!$AH$12</f>
        <v>0</v>
      </c>
      <c r="J29" s="341">
        <f>+ｴ.廃酸!$AH$12</f>
        <v>0</v>
      </c>
      <c r="K29" s="341">
        <f>+ｵ.廃ｱﾙｶﾘ!$AH$12</f>
        <v>0</v>
      </c>
      <c r="L29" s="341">
        <f>+ｶ.廃ﾌﾟﾗ類!$AH$12</f>
        <v>0</v>
      </c>
      <c r="M29" s="341">
        <f>+ｷ.紙くず!$AH$12</f>
        <v>0</v>
      </c>
      <c r="N29" s="341">
        <f>+ｸ.木くず!$AH$12</f>
        <v>0</v>
      </c>
      <c r="O29" s="341">
        <f>+ｹ.繊維くず!$AH$12</f>
        <v>0</v>
      </c>
      <c r="P29" s="341">
        <f>+ｺ.動植物性残さ!$AH$12</f>
        <v>0</v>
      </c>
      <c r="Q29" s="341">
        <f>+ｻ.動物系固形不要物!$AH$12</f>
        <v>0</v>
      </c>
      <c r="R29" s="341">
        <f>+ｼ.ｺﾞﾑくず!$AH$12</f>
        <v>0</v>
      </c>
      <c r="S29" s="341">
        <f>+ｽ.金属くず!$AH$12</f>
        <v>0</v>
      </c>
      <c r="T29" s="341">
        <f>+ｾ.ｶﾞﾗｽ･ｺﾝｸﾘ･陶磁器くず!$AH$12</f>
        <v>0</v>
      </c>
      <c r="U29" s="341">
        <f>+ｿ.鉱さい!$AH$12</f>
        <v>0</v>
      </c>
      <c r="V29" s="341">
        <f>+ﾀ.がれき類!$AH$12</f>
        <v>0</v>
      </c>
      <c r="W29" s="341">
        <f>+ﾁ.動物のふん尿!$AH$12</f>
        <v>0</v>
      </c>
      <c r="X29" s="341">
        <f>+ﾂ.動物の死体!$AH$12</f>
        <v>0</v>
      </c>
      <c r="Y29" s="341">
        <f>+ﾃ.ばいじん!$AH$12</f>
        <v>0</v>
      </c>
      <c r="Z29" s="342">
        <f>+ﾄ.混合廃棄物その他!$AH$12</f>
        <v>0</v>
      </c>
      <c r="AA29" s="343">
        <f>SUM(G29:Z29)</f>
        <v>0</v>
      </c>
    </row>
    <row r="30" spans="2:27" ht="24.4" customHeight="1" x14ac:dyDescent="0.15">
      <c r="B30" s="169" t="s">
        <v>352</v>
      </c>
      <c r="C30" s="669"/>
      <c r="D30" s="659"/>
      <c r="E30" s="172" t="s">
        <v>266</v>
      </c>
      <c r="F30" s="387" t="s">
        <v>291</v>
      </c>
      <c r="G30" s="356">
        <f>+ｱ.燃え殻!$AH$15</f>
        <v>0</v>
      </c>
      <c r="H30" s="356">
        <f>+ｲ.汚泥!$AH$15</f>
        <v>0</v>
      </c>
      <c r="I30" s="356">
        <f>+ｳ.廃油!$AH$15</f>
        <v>0</v>
      </c>
      <c r="J30" s="356">
        <f>+ｴ.廃酸!$AH$15</f>
        <v>0</v>
      </c>
      <c r="K30" s="356">
        <f>+ｵ.廃ｱﾙｶﾘ!$AH$15</f>
        <v>0</v>
      </c>
      <c r="L30" s="356">
        <f>+ｶ.廃ﾌﾟﾗ類!$AH$15</f>
        <v>0</v>
      </c>
      <c r="M30" s="356">
        <f>+ｷ.紙くず!$AH$15</f>
        <v>0</v>
      </c>
      <c r="N30" s="356">
        <f>+ｸ.木くず!$AH$15</f>
        <v>0</v>
      </c>
      <c r="O30" s="356">
        <f>+ｹ.繊維くず!$AH$15</f>
        <v>0</v>
      </c>
      <c r="P30" s="356">
        <f>+ｺ.動植物性残さ!$AH$15</f>
        <v>0</v>
      </c>
      <c r="Q30" s="356">
        <f>+ｻ.動物系固形不要物!$AH$15</f>
        <v>0</v>
      </c>
      <c r="R30" s="356">
        <f>+ｼ.ｺﾞﾑくず!$AH$15</f>
        <v>0</v>
      </c>
      <c r="S30" s="356">
        <f>+ｽ.金属くず!$AH$15</f>
        <v>0</v>
      </c>
      <c r="T30" s="356">
        <f>+ｾ.ｶﾞﾗｽ･ｺﾝｸﾘ･陶磁器くず!$AH$15</f>
        <v>0</v>
      </c>
      <c r="U30" s="356">
        <f>+ｿ.鉱さい!$AH$15</f>
        <v>0</v>
      </c>
      <c r="V30" s="356">
        <f>+ﾀ.がれき類!$AH$15</f>
        <v>0</v>
      </c>
      <c r="W30" s="356">
        <f>+ﾁ.動物のふん尿!$AH$15</f>
        <v>0</v>
      </c>
      <c r="X30" s="356">
        <f>+ﾂ.動物の死体!$AH$15</f>
        <v>0</v>
      </c>
      <c r="Y30" s="356">
        <f>+ﾃ.ばいじん!$AH$15</f>
        <v>0</v>
      </c>
      <c r="Z30" s="357">
        <f>+ﾄ.混合廃棄物その他!$AH$15</f>
        <v>0</v>
      </c>
      <c r="AA30" s="358">
        <f>SUM(G30:Z30)</f>
        <v>0</v>
      </c>
    </row>
    <row r="31" spans="2:27" ht="24" customHeight="1" x14ac:dyDescent="0.15">
      <c r="B31" s="169" t="s">
        <v>353</v>
      </c>
      <c r="C31" s="669"/>
      <c r="D31" s="123" t="s">
        <v>178</v>
      </c>
      <c r="E31" s="664" t="s">
        <v>293</v>
      </c>
      <c r="F31" s="665"/>
      <c r="G31" s="353">
        <f t="shared" ref="G31:Z31" si="6">+G32+G36</f>
        <v>0</v>
      </c>
      <c r="H31" s="353">
        <f t="shared" si="6"/>
        <v>0</v>
      </c>
      <c r="I31" s="353">
        <f t="shared" si="6"/>
        <v>0</v>
      </c>
      <c r="J31" s="353">
        <f t="shared" si="6"/>
        <v>0</v>
      </c>
      <c r="K31" s="353">
        <f t="shared" si="6"/>
        <v>0</v>
      </c>
      <c r="L31" s="353">
        <f t="shared" si="6"/>
        <v>0</v>
      </c>
      <c r="M31" s="353">
        <f t="shared" si="6"/>
        <v>0</v>
      </c>
      <c r="N31" s="353">
        <f t="shared" si="6"/>
        <v>0</v>
      </c>
      <c r="O31" s="353">
        <f t="shared" si="6"/>
        <v>0</v>
      </c>
      <c r="P31" s="353">
        <f t="shared" si="6"/>
        <v>0</v>
      </c>
      <c r="Q31" s="353">
        <f t="shared" si="6"/>
        <v>0</v>
      </c>
      <c r="R31" s="353">
        <f t="shared" si="6"/>
        <v>0</v>
      </c>
      <c r="S31" s="353">
        <f t="shared" si="6"/>
        <v>0</v>
      </c>
      <c r="T31" s="353">
        <f t="shared" si="6"/>
        <v>0</v>
      </c>
      <c r="U31" s="353">
        <f t="shared" si="6"/>
        <v>0</v>
      </c>
      <c r="V31" s="353">
        <f t="shared" si="6"/>
        <v>0</v>
      </c>
      <c r="W31" s="353">
        <f t="shared" si="6"/>
        <v>0</v>
      </c>
      <c r="X31" s="353">
        <f t="shared" si="6"/>
        <v>0</v>
      </c>
      <c r="Y31" s="353">
        <f t="shared" si="6"/>
        <v>0</v>
      </c>
      <c r="Z31" s="354">
        <f t="shared" si="6"/>
        <v>0</v>
      </c>
      <c r="AA31" s="355">
        <f t="shared" si="4"/>
        <v>0</v>
      </c>
    </row>
    <row r="32" spans="2:27" ht="24" customHeight="1" x14ac:dyDescent="0.15">
      <c r="B32" s="169">
        <v>5</v>
      </c>
      <c r="C32" s="124"/>
      <c r="D32" s="211"/>
      <c r="E32" s="206" t="s">
        <v>265</v>
      </c>
      <c r="F32" s="391"/>
      <c r="G32" s="359">
        <f t="shared" ref="G32:Z32" si="7">SUM(G33:G35)</f>
        <v>0</v>
      </c>
      <c r="H32" s="359">
        <f t="shared" si="7"/>
        <v>0</v>
      </c>
      <c r="I32" s="359">
        <f t="shared" si="7"/>
        <v>0</v>
      </c>
      <c r="J32" s="359">
        <f t="shared" si="7"/>
        <v>0</v>
      </c>
      <c r="K32" s="359">
        <f t="shared" si="7"/>
        <v>0</v>
      </c>
      <c r="L32" s="359">
        <f t="shared" si="7"/>
        <v>0</v>
      </c>
      <c r="M32" s="359">
        <f t="shared" si="7"/>
        <v>0</v>
      </c>
      <c r="N32" s="359">
        <f t="shared" si="7"/>
        <v>0</v>
      </c>
      <c r="O32" s="359">
        <f t="shared" si="7"/>
        <v>0</v>
      </c>
      <c r="P32" s="359">
        <f t="shared" si="7"/>
        <v>0</v>
      </c>
      <c r="Q32" s="359">
        <f t="shared" si="7"/>
        <v>0</v>
      </c>
      <c r="R32" s="359">
        <f t="shared" si="7"/>
        <v>0</v>
      </c>
      <c r="S32" s="359">
        <f t="shared" si="7"/>
        <v>0</v>
      </c>
      <c r="T32" s="359">
        <f t="shared" si="7"/>
        <v>0</v>
      </c>
      <c r="U32" s="359">
        <f t="shared" si="7"/>
        <v>0</v>
      </c>
      <c r="V32" s="359">
        <f t="shared" si="7"/>
        <v>0</v>
      </c>
      <c r="W32" s="359">
        <f t="shared" si="7"/>
        <v>0</v>
      </c>
      <c r="X32" s="359">
        <f t="shared" si="7"/>
        <v>0</v>
      </c>
      <c r="Y32" s="359">
        <f t="shared" si="7"/>
        <v>0</v>
      </c>
      <c r="Z32" s="360">
        <f t="shared" si="7"/>
        <v>0</v>
      </c>
      <c r="AA32" s="361">
        <f t="shared" si="4"/>
        <v>0</v>
      </c>
    </row>
    <row r="33" spans="2:27" ht="24" customHeight="1" x14ac:dyDescent="0.15">
      <c r="B33" s="169" t="s">
        <v>228</v>
      </c>
      <c r="C33" s="124"/>
      <c r="D33" s="209"/>
      <c r="E33" s="204"/>
      <c r="F33" s="202" t="s">
        <v>235</v>
      </c>
      <c r="G33" s="362">
        <f>+ｱ.燃え殻!$AU$16</f>
        <v>0</v>
      </c>
      <c r="H33" s="362">
        <f>+ｲ.汚泥!$AU$16</f>
        <v>0</v>
      </c>
      <c r="I33" s="362">
        <f>+ｳ.廃油!$AU$16</f>
        <v>0</v>
      </c>
      <c r="J33" s="362">
        <f>+ｴ.廃酸!$AU$16</f>
        <v>0</v>
      </c>
      <c r="K33" s="362">
        <f>+ｵ.廃ｱﾙｶﾘ!$AU$16</f>
        <v>0</v>
      </c>
      <c r="L33" s="362">
        <f>+ｶ.廃ﾌﾟﾗ類!$AU$16</f>
        <v>0</v>
      </c>
      <c r="M33" s="362">
        <f>+ｷ.紙くず!$AU$16</f>
        <v>0</v>
      </c>
      <c r="N33" s="362">
        <f>+ｸ.木くず!$AU$16</f>
        <v>0</v>
      </c>
      <c r="O33" s="362">
        <f>+ｹ.繊維くず!$AU$16</f>
        <v>0</v>
      </c>
      <c r="P33" s="362">
        <f>+ｺ.動植物性残さ!$AU$16</f>
        <v>0</v>
      </c>
      <c r="Q33" s="362">
        <f>+ｻ.動物系固形不要物!$AU$16</f>
        <v>0</v>
      </c>
      <c r="R33" s="362">
        <f>+ｼ.ｺﾞﾑくず!$AU$16</f>
        <v>0</v>
      </c>
      <c r="S33" s="362">
        <f>+ｽ.金属くず!$AU$16</f>
        <v>0</v>
      </c>
      <c r="T33" s="362">
        <f>+ｾ.ｶﾞﾗｽ･ｺﾝｸﾘ･陶磁器くず!$AU$16</f>
        <v>0</v>
      </c>
      <c r="U33" s="362">
        <f>+ｿ.鉱さい!$AU$16</f>
        <v>0</v>
      </c>
      <c r="V33" s="362">
        <f>+ﾀ.がれき類!$AU$16</f>
        <v>0</v>
      </c>
      <c r="W33" s="362">
        <f>+ﾁ.動物のふん尿!$AU$16</f>
        <v>0</v>
      </c>
      <c r="X33" s="362">
        <f>+ﾂ.動物の死体!$AU$16</f>
        <v>0</v>
      </c>
      <c r="Y33" s="362">
        <f>+ﾃ.ばいじん!$AU$16</f>
        <v>0</v>
      </c>
      <c r="Z33" s="363">
        <f>+ﾄ.混合廃棄物その他!$AU$16</f>
        <v>0</v>
      </c>
      <c r="AA33" s="364">
        <f t="shared" si="4"/>
        <v>0</v>
      </c>
    </row>
    <row r="34" spans="2:27" ht="24" customHeight="1" x14ac:dyDescent="0.15">
      <c r="B34" s="169" t="s">
        <v>229</v>
      </c>
      <c r="C34" s="124"/>
      <c r="D34" s="209"/>
      <c r="E34" s="204"/>
      <c r="F34" s="202" t="s">
        <v>261</v>
      </c>
      <c r="G34" s="362">
        <f>+ｱ.燃え殻!$AU$17</f>
        <v>0</v>
      </c>
      <c r="H34" s="362">
        <f>+ｲ.汚泥!$AU$17</f>
        <v>0</v>
      </c>
      <c r="I34" s="362">
        <f>+ｳ.廃油!$AU$17</f>
        <v>0</v>
      </c>
      <c r="J34" s="362">
        <f>+ｴ.廃酸!$AU$17</f>
        <v>0</v>
      </c>
      <c r="K34" s="362">
        <f>+ｵ.廃ｱﾙｶﾘ!$AU$17</f>
        <v>0</v>
      </c>
      <c r="L34" s="362">
        <f>+ｶ.廃ﾌﾟﾗ類!$AU$17</f>
        <v>0</v>
      </c>
      <c r="M34" s="362">
        <f>+ｷ.紙くず!$AU$17</f>
        <v>0</v>
      </c>
      <c r="N34" s="362">
        <f>+ｸ.木くず!$AU$17</f>
        <v>0</v>
      </c>
      <c r="O34" s="362">
        <f>+ｹ.繊維くず!$AU$17</f>
        <v>0</v>
      </c>
      <c r="P34" s="362">
        <f>+ｺ.動植物性残さ!$AU$17</f>
        <v>0</v>
      </c>
      <c r="Q34" s="362">
        <f>+ｻ.動物系固形不要物!$AU$17</f>
        <v>0</v>
      </c>
      <c r="R34" s="362">
        <f>+ｼ.ｺﾞﾑくず!$AU$17</f>
        <v>0</v>
      </c>
      <c r="S34" s="362">
        <f>+ｽ.金属くず!$AU$17</f>
        <v>0</v>
      </c>
      <c r="T34" s="362">
        <f>+ｾ.ｶﾞﾗｽ･ｺﾝｸﾘ･陶磁器くず!$AU$17</f>
        <v>0</v>
      </c>
      <c r="U34" s="362">
        <f>+ｿ.鉱さい!$AU$17</f>
        <v>0</v>
      </c>
      <c r="V34" s="362">
        <f>+ﾀ.がれき類!$AU$17</f>
        <v>0</v>
      </c>
      <c r="W34" s="362">
        <f>+ﾁ.動物のふん尿!$AU$17</f>
        <v>0</v>
      </c>
      <c r="X34" s="362">
        <f>+ﾂ.動物の死体!$AU$17</f>
        <v>0</v>
      </c>
      <c r="Y34" s="362">
        <f>+ﾃ.ばいじん!$AU$17</f>
        <v>0</v>
      </c>
      <c r="Z34" s="363">
        <f>+ﾄ.混合廃棄物その他!$AU$17</f>
        <v>0</v>
      </c>
      <c r="AA34" s="364">
        <f t="shared" si="4"/>
        <v>0</v>
      </c>
    </row>
    <row r="35" spans="2:27" ht="24" customHeight="1" x14ac:dyDescent="0.15">
      <c r="B35" s="169" t="s">
        <v>230</v>
      </c>
      <c r="C35" s="124"/>
      <c r="D35" s="209"/>
      <c r="E35" s="205"/>
      <c r="F35" s="202" t="s">
        <v>260</v>
      </c>
      <c r="G35" s="362">
        <f>+ｱ.燃え殻!$AU$18</f>
        <v>0</v>
      </c>
      <c r="H35" s="362">
        <f>+ｲ.汚泥!$AU$18</f>
        <v>0</v>
      </c>
      <c r="I35" s="362">
        <f>+ｳ.廃油!$AU$18</f>
        <v>0</v>
      </c>
      <c r="J35" s="362">
        <f>+ｴ.廃酸!$AU$18</f>
        <v>0</v>
      </c>
      <c r="K35" s="362">
        <f>+ｵ.廃ｱﾙｶﾘ!$AU$18</f>
        <v>0</v>
      </c>
      <c r="L35" s="362">
        <f>+ｶ.廃ﾌﾟﾗ類!$AU$18</f>
        <v>0</v>
      </c>
      <c r="M35" s="362">
        <f>+ｷ.紙くず!$AU$18</f>
        <v>0</v>
      </c>
      <c r="N35" s="362">
        <f>+ｸ.木くず!$AU$18</f>
        <v>0</v>
      </c>
      <c r="O35" s="362">
        <f>+ｹ.繊維くず!$AU$18</f>
        <v>0</v>
      </c>
      <c r="P35" s="362">
        <f>+ｺ.動植物性残さ!$AU$18</f>
        <v>0</v>
      </c>
      <c r="Q35" s="362">
        <f>+ｻ.動物系固形不要物!$AU$18</f>
        <v>0</v>
      </c>
      <c r="R35" s="362">
        <f>+ｼ.ｺﾞﾑくず!$AU$18</f>
        <v>0</v>
      </c>
      <c r="S35" s="362">
        <f>+ｽ.金属くず!$AU$18</f>
        <v>0</v>
      </c>
      <c r="T35" s="362">
        <f>+ｾ.ｶﾞﾗｽ･ｺﾝｸﾘ･陶磁器くず!$AU$18</f>
        <v>0</v>
      </c>
      <c r="U35" s="362">
        <f>+ｿ.鉱さい!$AU$18</f>
        <v>0</v>
      </c>
      <c r="V35" s="362">
        <f>+ﾀ.がれき類!$AU$18</f>
        <v>0</v>
      </c>
      <c r="W35" s="362">
        <f>+ﾁ.動物のふん尿!$AU$18</f>
        <v>0</v>
      </c>
      <c r="X35" s="362">
        <f>+ﾂ.動物の死体!$AU$18</f>
        <v>0</v>
      </c>
      <c r="Y35" s="362">
        <f>+ﾃ.ばいじん!$AU$18</f>
        <v>0</v>
      </c>
      <c r="Z35" s="363">
        <f>+ﾄ.混合廃棄物その他!$AU$18</f>
        <v>0</v>
      </c>
      <c r="AA35" s="364">
        <f t="shared" si="4"/>
        <v>0</v>
      </c>
    </row>
    <row r="36" spans="2:27" ht="24" customHeight="1" thickBot="1" x14ac:dyDescent="0.2">
      <c r="B36" s="169" t="s">
        <v>231</v>
      </c>
      <c r="C36" s="214"/>
      <c r="D36" s="215"/>
      <c r="E36" s="216" t="s">
        <v>264</v>
      </c>
      <c r="F36" s="388"/>
      <c r="G36" s="365">
        <f>+ｱ.燃え殻!$AO$21</f>
        <v>0</v>
      </c>
      <c r="H36" s="365">
        <f>+ｲ.汚泥!$AO$21</f>
        <v>0</v>
      </c>
      <c r="I36" s="365">
        <f>+ｳ.廃油!$AO$21</f>
        <v>0</v>
      </c>
      <c r="J36" s="365">
        <f>+ｴ.廃酸!$AO$21</f>
        <v>0</v>
      </c>
      <c r="K36" s="365">
        <f>+ｵ.廃ｱﾙｶﾘ!$AO$21</f>
        <v>0</v>
      </c>
      <c r="L36" s="365">
        <f>+ｶ.廃ﾌﾟﾗ類!$AO$21</f>
        <v>0</v>
      </c>
      <c r="M36" s="365">
        <f>+ｷ.紙くず!$AO$21</f>
        <v>0</v>
      </c>
      <c r="N36" s="365">
        <f>+ｸ.木くず!$AO$21</f>
        <v>0</v>
      </c>
      <c r="O36" s="365">
        <f>+ｹ.繊維くず!$AO$21</f>
        <v>0</v>
      </c>
      <c r="P36" s="365">
        <f>+ｺ.動植物性残さ!$AO$21</f>
        <v>0</v>
      </c>
      <c r="Q36" s="365">
        <f>+ｻ.動物系固形不要物!$AO$21</f>
        <v>0</v>
      </c>
      <c r="R36" s="365">
        <f>+ｼ.ｺﾞﾑくず!$AO$21</f>
        <v>0</v>
      </c>
      <c r="S36" s="365">
        <f>+ｽ.金属くず!$AO$21</f>
        <v>0</v>
      </c>
      <c r="T36" s="365">
        <f>+ｾ.ｶﾞﾗｽ･ｺﾝｸﾘ･陶磁器くず!$AO$21</f>
        <v>0</v>
      </c>
      <c r="U36" s="365">
        <f>+ｿ.鉱さい!$AO$21</f>
        <v>0</v>
      </c>
      <c r="V36" s="365">
        <f>+ﾀ.がれき類!$AO$21</f>
        <v>0</v>
      </c>
      <c r="W36" s="365">
        <f>+ﾁ.動物のふん尿!$AO$21</f>
        <v>0</v>
      </c>
      <c r="X36" s="365">
        <f>+ﾂ.動物の死体!$AO$21</f>
        <v>0</v>
      </c>
      <c r="Y36" s="365">
        <f>+ﾃ.ばいじん!$AO$21</f>
        <v>0</v>
      </c>
      <c r="Z36" s="366">
        <f>+ﾄ.混合廃棄物その他!$AO$21</f>
        <v>0</v>
      </c>
      <c r="AA36" s="367">
        <f>SUM(G36:Z36)</f>
        <v>0</v>
      </c>
    </row>
    <row r="37" spans="2:27" ht="24" customHeight="1" x14ac:dyDescent="0.15">
      <c r="B37" s="167"/>
      <c r="C37" s="655" t="s">
        <v>173</v>
      </c>
      <c r="D37" s="123" t="s">
        <v>179</v>
      </c>
      <c r="E37" s="662" t="s">
        <v>236</v>
      </c>
      <c r="F37" s="663"/>
      <c r="G37" s="368">
        <f t="shared" ref="G37:Z37" si="8">+G38+G42</f>
        <v>0</v>
      </c>
      <c r="H37" s="368">
        <f t="shared" si="8"/>
        <v>3654.7</v>
      </c>
      <c r="I37" s="368">
        <f t="shared" si="8"/>
        <v>0</v>
      </c>
      <c r="J37" s="368">
        <f t="shared" si="8"/>
        <v>0</v>
      </c>
      <c r="K37" s="368">
        <f t="shared" si="8"/>
        <v>0</v>
      </c>
      <c r="L37" s="368">
        <f t="shared" si="8"/>
        <v>90.4</v>
      </c>
      <c r="M37" s="368">
        <f t="shared" si="8"/>
        <v>23.3</v>
      </c>
      <c r="N37" s="368">
        <f t="shared" si="8"/>
        <v>140.5</v>
      </c>
      <c r="O37" s="368">
        <f t="shared" si="8"/>
        <v>0</v>
      </c>
      <c r="P37" s="368">
        <f t="shared" si="8"/>
        <v>0</v>
      </c>
      <c r="Q37" s="368">
        <f t="shared" si="8"/>
        <v>0</v>
      </c>
      <c r="R37" s="368">
        <f t="shared" si="8"/>
        <v>0</v>
      </c>
      <c r="S37" s="368">
        <f t="shared" si="8"/>
        <v>53.6</v>
      </c>
      <c r="T37" s="368">
        <f t="shared" si="8"/>
        <v>207.5</v>
      </c>
      <c r="U37" s="368">
        <f t="shared" si="8"/>
        <v>0</v>
      </c>
      <c r="V37" s="368">
        <f t="shared" si="8"/>
        <v>1904.1</v>
      </c>
      <c r="W37" s="368">
        <f t="shared" si="8"/>
        <v>0</v>
      </c>
      <c r="X37" s="368">
        <f t="shared" si="8"/>
        <v>0</v>
      </c>
      <c r="Y37" s="368">
        <f t="shared" si="8"/>
        <v>0</v>
      </c>
      <c r="Z37" s="369">
        <f t="shared" si="8"/>
        <v>332.5</v>
      </c>
      <c r="AA37" s="370">
        <f t="shared" si="4"/>
        <v>6406.6</v>
      </c>
    </row>
    <row r="38" spans="2:27" ht="24" customHeight="1" x14ac:dyDescent="0.15">
      <c r="B38" s="167"/>
      <c r="C38" s="655"/>
      <c r="D38" s="208"/>
      <c r="E38" s="206" t="s">
        <v>262</v>
      </c>
      <c r="F38" s="391"/>
      <c r="G38" s="359">
        <f t="shared" ref="G38:Z38" si="9">SUM(G39:G41)</f>
        <v>0</v>
      </c>
      <c r="H38" s="359">
        <f t="shared" si="9"/>
        <v>3654.7</v>
      </c>
      <c r="I38" s="359">
        <f t="shared" si="9"/>
        <v>0</v>
      </c>
      <c r="J38" s="359">
        <f t="shared" si="9"/>
        <v>0</v>
      </c>
      <c r="K38" s="359">
        <f t="shared" si="9"/>
        <v>0</v>
      </c>
      <c r="L38" s="359">
        <f t="shared" si="9"/>
        <v>90.4</v>
      </c>
      <c r="M38" s="359">
        <f t="shared" si="9"/>
        <v>23.3</v>
      </c>
      <c r="N38" s="359">
        <f t="shared" si="9"/>
        <v>140.5</v>
      </c>
      <c r="O38" s="359">
        <f t="shared" si="9"/>
        <v>0</v>
      </c>
      <c r="P38" s="359">
        <f t="shared" si="9"/>
        <v>0</v>
      </c>
      <c r="Q38" s="359">
        <f t="shared" si="9"/>
        <v>0</v>
      </c>
      <c r="R38" s="359">
        <f t="shared" si="9"/>
        <v>0</v>
      </c>
      <c r="S38" s="359">
        <f t="shared" si="9"/>
        <v>53.6</v>
      </c>
      <c r="T38" s="359">
        <f t="shared" si="9"/>
        <v>207.5</v>
      </c>
      <c r="U38" s="359">
        <f t="shared" si="9"/>
        <v>0</v>
      </c>
      <c r="V38" s="359">
        <f t="shared" si="9"/>
        <v>1904.1</v>
      </c>
      <c r="W38" s="359">
        <f t="shared" si="9"/>
        <v>0</v>
      </c>
      <c r="X38" s="359">
        <f t="shared" si="9"/>
        <v>0</v>
      </c>
      <c r="Y38" s="359">
        <f t="shared" si="9"/>
        <v>0</v>
      </c>
      <c r="Z38" s="360">
        <f t="shared" si="9"/>
        <v>332.5</v>
      </c>
      <c r="AA38" s="361">
        <f t="shared" si="4"/>
        <v>6406.6</v>
      </c>
    </row>
    <row r="39" spans="2:27" ht="24" customHeight="1" x14ac:dyDescent="0.15">
      <c r="B39" s="167"/>
      <c r="C39" s="655"/>
      <c r="D39" s="209"/>
      <c r="E39" s="204"/>
      <c r="F39" s="202" t="s">
        <v>235</v>
      </c>
      <c r="G39" s="362">
        <f>+ｱ.燃え殻!$AA$28</f>
        <v>0</v>
      </c>
      <c r="H39" s="362">
        <f>+ｲ.汚泥!$AA$28</f>
        <v>3654.7</v>
      </c>
      <c r="I39" s="362">
        <f>+ｳ.廃油!$AA$28</f>
        <v>0</v>
      </c>
      <c r="J39" s="362">
        <f>+ｴ.廃酸!$AA$28</f>
        <v>0</v>
      </c>
      <c r="K39" s="362">
        <f>+ｵ.廃ｱﾙｶﾘ!$AA$28</f>
        <v>0</v>
      </c>
      <c r="L39" s="362">
        <f>+ｶ.廃ﾌﾟﾗ類!$AA$28</f>
        <v>90.4</v>
      </c>
      <c r="M39" s="362">
        <f>+ｷ.紙くず!$AA$28</f>
        <v>23.3</v>
      </c>
      <c r="N39" s="362">
        <f>+ｸ.木くず!$AA$28</f>
        <v>140.5</v>
      </c>
      <c r="O39" s="362">
        <f>+ｹ.繊維くず!$AA$28</f>
        <v>0</v>
      </c>
      <c r="P39" s="362">
        <f>+ｺ.動植物性残さ!$AA$28</f>
        <v>0</v>
      </c>
      <c r="Q39" s="362">
        <f>+ｻ.動物系固形不要物!$AA$28</f>
        <v>0</v>
      </c>
      <c r="R39" s="362">
        <f>+ｼ.ｺﾞﾑくず!$AA$28</f>
        <v>0</v>
      </c>
      <c r="S39" s="362">
        <f>+ｽ.金属くず!$AA$28</f>
        <v>53.6</v>
      </c>
      <c r="T39" s="362">
        <f>+ｾ.ｶﾞﾗｽ･ｺﾝｸﾘ･陶磁器くず!$AA$28</f>
        <v>207.5</v>
      </c>
      <c r="U39" s="362">
        <f>+ｿ.鉱さい!$AA$28</f>
        <v>0</v>
      </c>
      <c r="V39" s="362">
        <f>+ﾀ.がれき類!$AA$28</f>
        <v>1904.1</v>
      </c>
      <c r="W39" s="362">
        <f>+ﾁ.動物のふん尿!$AA$28</f>
        <v>0</v>
      </c>
      <c r="X39" s="362">
        <f>+ﾂ.動物の死体!$AA$28</f>
        <v>0</v>
      </c>
      <c r="Y39" s="362">
        <f>+ﾃ.ばいじん!$AA$28</f>
        <v>0</v>
      </c>
      <c r="Z39" s="363">
        <f>+ﾄ.混合廃棄物その他!$AA$28</f>
        <v>332.5</v>
      </c>
      <c r="AA39" s="364">
        <f t="shared" si="4"/>
        <v>6406.6</v>
      </c>
    </row>
    <row r="40" spans="2:27" ht="24" customHeight="1" x14ac:dyDescent="0.15">
      <c r="B40" s="167"/>
      <c r="C40" s="655"/>
      <c r="D40" s="209"/>
      <c r="E40" s="204"/>
      <c r="F40" s="202" t="s">
        <v>261</v>
      </c>
      <c r="G40" s="362">
        <f>+ｱ.燃え殻!$AA$29</f>
        <v>0</v>
      </c>
      <c r="H40" s="362">
        <f>+ｲ.汚泥!$AA$29</f>
        <v>0</v>
      </c>
      <c r="I40" s="362">
        <f>+ｳ.廃油!$AA$29</f>
        <v>0</v>
      </c>
      <c r="J40" s="362">
        <f>+ｴ.廃酸!$AA$29</f>
        <v>0</v>
      </c>
      <c r="K40" s="362">
        <f>+ｵ.廃ｱﾙｶﾘ!$AA$29</f>
        <v>0</v>
      </c>
      <c r="L40" s="362">
        <f>+ｶ.廃ﾌﾟﾗ類!$AA$29</f>
        <v>0</v>
      </c>
      <c r="M40" s="362">
        <f>+ｷ.紙くず!$AA$29</f>
        <v>0</v>
      </c>
      <c r="N40" s="362">
        <f>+ｸ.木くず!$AA$29</f>
        <v>0</v>
      </c>
      <c r="O40" s="362">
        <f>+ｹ.繊維くず!$AA$29</f>
        <v>0</v>
      </c>
      <c r="P40" s="362">
        <f>+ｺ.動植物性残さ!$AA$29</f>
        <v>0</v>
      </c>
      <c r="Q40" s="362">
        <f>+ｻ.動物系固形不要物!$AA$29</f>
        <v>0</v>
      </c>
      <c r="R40" s="362">
        <f>+ｼ.ｺﾞﾑくず!$AA$29</f>
        <v>0</v>
      </c>
      <c r="S40" s="362">
        <f>+ｽ.金属くず!$AA$29</f>
        <v>0</v>
      </c>
      <c r="T40" s="362">
        <f>+ｾ.ｶﾞﾗｽ･ｺﾝｸﾘ･陶磁器くず!$AA$29</f>
        <v>0</v>
      </c>
      <c r="U40" s="362">
        <f>+ｿ.鉱さい!$AA$29</f>
        <v>0</v>
      </c>
      <c r="V40" s="362">
        <f>+ﾀ.がれき類!$AA$29</f>
        <v>0</v>
      </c>
      <c r="W40" s="362">
        <f>+ﾁ.動物のふん尿!$AA$29</f>
        <v>0</v>
      </c>
      <c r="X40" s="362">
        <f>+ﾂ.動物の死体!$AA$29</f>
        <v>0</v>
      </c>
      <c r="Y40" s="362">
        <f>+ﾃ.ばいじん!$AA$29</f>
        <v>0</v>
      </c>
      <c r="Z40" s="363">
        <f>+ﾄ.混合廃棄物その他!$AA$29</f>
        <v>0</v>
      </c>
      <c r="AA40" s="364">
        <f t="shared" si="4"/>
        <v>0</v>
      </c>
    </row>
    <row r="41" spans="2:27" ht="24" customHeight="1" x14ac:dyDescent="0.15">
      <c r="B41" s="167"/>
      <c r="C41" s="655"/>
      <c r="D41" s="209"/>
      <c r="E41" s="205"/>
      <c r="F41" s="203" t="s">
        <v>260</v>
      </c>
      <c r="G41" s="362">
        <f>+ｱ.燃え殻!$AA$30</f>
        <v>0</v>
      </c>
      <c r="H41" s="362">
        <f>+ｲ.汚泥!$AA$30</f>
        <v>0</v>
      </c>
      <c r="I41" s="362">
        <f>+ｳ.廃油!$AA$30</f>
        <v>0</v>
      </c>
      <c r="J41" s="362">
        <f>+ｴ.廃酸!$AA$30</f>
        <v>0</v>
      </c>
      <c r="K41" s="362">
        <f>+ｵ.廃ｱﾙｶﾘ!$AA$30</f>
        <v>0</v>
      </c>
      <c r="L41" s="362">
        <f>+ｶ.廃ﾌﾟﾗ類!$AA$30</f>
        <v>0</v>
      </c>
      <c r="M41" s="362">
        <f>+ｷ.紙くず!$AA$30</f>
        <v>0</v>
      </c>
      <c r="N41" s="362">
        <f>+ｸ.木くず!$AA$30</f>
        <v>0</v>
      </c>
      <c r="O41" s="362">
        <f>+ｹ.繊維くず!$AA$30</f>
        <v>0</v>
      </c>
      <c r="P41" s="362">
        <f>+ｺ.動植物性残さ!$AA$30</f>
        <v>0</v>
      </c>
      <c r="Q41" s="362">
        <f>+ｻ.動物系固形不要物!$AA$30</f>
        <v>0</v>
      </c>
      <c r="R41" s="362">
        <f>+ｼ.ｺﾞﾑくず!$AA$30</f>
        <v>0</v>
      </c>
      <c r="S41" s="362">
        <f>+ｽ.金属くず!$AA$30</f>
        <v>0</v>
      </c>
      <c r="T41" s="362">
        <f>+ｾ.ｶﾞﾗｽ･ｺﾝｸﾘ･陶磁器くず!$AA$30</f>
        <v>0</v>
      </c>
      <c r="U41" s="362">
        <f>+ｿ.鉱さい!$AA$30</f>
        <v>0</v>
      </c>
      <c r="V41" s="362">
        <f>+ﾀ.がれき類!$AA$30</f>
        <v>0</v>
      </c>
      <c r="W41" s="362">
        <f>+ﾁ.動物のふん尿!$AA$30</f>
        <v>0</v>
      </c>
      <c r="X41" s="362">
        <f>+ﾂ.動物の死体!$AA$30</f>
        <v>0</v>
      </c>
      <c r="Y41" s="362">
        <f>+ﾃ.ばいじん!$AA$30</f>
        <v>0</v>
      </c>
      <c r="Z41" s="363">
        <f>+ﾄ.混合廃棄物その他!$AA$30</f>
        <v>0</v>
      </c>
      <c r="AA41" s="364">
        <f t="shared" si="4"/>
        <v>0</v>
      </c>
    </row>
    <row r="42" spans="2:27" ht="24" customHeight="1" thickBot="1" x14ac:dyDescent="0.2">
      <c r="B42" s="167"/>
      <c r="C42" s="656"/>
      <c r="D42" s="210"/>
      <c r="E42" s="207" t="s">
        <v>263</v>
      </c>
      <c r="F42" s="391"/>
      <c r="G42" s="365">
        <f>+ｱ.燃え殻!$R$33</f>
        <v>0</v>
      </c>
      <c r="H42" s="365">
        <f>+ｲ.汚泥!$R$33</f>
        <v>0</v>
      </c>
      <c r="I42" s="365">
        <f>+ｳ.廃油!$R$33</f>
        <v>0</v>
      </c>
      <c r="J42" s="365">
        <f>+ｴ.廃酸!$R$33</f>
        <v>0</v>
      </c>
      <c r="K42" s="365">
        <f>+ｵ.廃ｱﾙｶﾘ!$R$33</f>
        <v>0</v>
      </c>
      <c r="L42" s="365">
        <f>+ｶ.廃ﾌﾟﾗ類!$R$33</f>
        <v>0</v>
      </c>
      <c r="M42" s="365">
        <f>+ｷ.紙くず!$R$33</f>
        <v>0</v>
      </c>
      <c r="N42" s="365">
        <f>+ｸ.木くず!$R$33</f>
        <v>0</v>
      </c>
      <c r="O42" s="365">
        <f>+ｹ.繊維くず!$R$33</f>
        <v>0</v>
      </c>
      <c r="P42" s="365">
        <f>+ｺ.動植物性残さ!$R$33</f>
        <v>0</v>
      </c>
      <c r="Q42" s="365">
        <f>+ｻ.動物系固形不要物!$R$33</f>
        <v>0</v>
      </c>
      <c r="R42" s="365">
        <f>+ｼ.ｺﾞﾑくず!$R$33</f>
        <v>0</v>
      </c>
      <c r="S42" s="365">
        <f>+ｽ.金属くず!$R$33</f>
        <v>0</v>
      </c>
      <c r="T42" s="365">
        <f>+ｾ.ｶﾞﾗｽ･ｺﾝｸﾘ･陶磁器くず!$R$33</f>
        <v>0</v>
      </c>
      <c r="U42" s="365">
        <f>+ｿ.鉱さい!$R$33</f>
        <v>0</v>
      </c>
      <c r="V42" s="365">
        <f>+ﾀ.がれき類!$R$33</f>
        <v>0</v>
      </c>
      <c r="W42" s="365">
        <f>+ﾁ.動物のふん尿!$R$33</f>
        <v>0</v>
      </c>
      <c r="X42" s="365">
        <f>+ﾂ.動物の死体!$R$33</f>
        <v>0</v>
      </c>
      <c r="Y42" s="365">
        <f>+ﾃ.ばいじん!$R$33</f>
        <v>0</v>
      </c>
      <c r="Z42" s="366">
        <f>+ﾄ.混合廃棄物その他!$R$33</f>
        <v>0</v>
      </c>
      <c r="AA42" s="367">
        <f>SUM(G42:Z42)</f>
        <v>0</v>
      </c>
    </row>
    <row r="43" spans="2:27" ht="24" customHeight="1" x14ac:dyDescent="0.15">
      <c r="B43" s="167"/>
      <c r="C43" s="122" t="s">
        <v>237</v>
      </c>
      <c r="D43" s="660" t="s">
        <v>294</v>
      </c>
      <c r="E43" s="660"/>
      <c r="F43" s="661"/>
      <c r="G43" s="371">
        <f>+ｱ.燃え殻!$AL$27</f>
        <v>0</v>
      </c>
      <c r="H43" s="371">
        <f>+ｲ.汚泥!$AL$27</f>
        <v>3654.7</v>
      </c>
      <c r="I43" s="371">
        <f>+ｳ.廃油!$AL$27</f>
        <v>0</v>
      </c>
      <c r="J43" s="371">
        <f>+ｴ.廃酸!$AL$27</f>
        <v>0</v>
      </c>
      <c r="K43" s="371">
        <f>+ｵ.廃ｱﾙｶﾘ!$AL$27</f>
        <v>0</v>
      </c>
      <c r="L43" s="371">
        <f>+ｶ.廃ﾌﾟﾗ類!$AL$27</f>
        <v>90.4</v>
      </c>
      <c r="M43" s="371">
        <f>+ｷ.紙くず!$AL$27</f>
        <v>23.3</v>
      </c>
      <c r="N43" s="371">
        <f>+ｸ.木くず!$AL$27</f>
        <v>140.5</v>
      </c>
      <c r="O43" s="371">
        <f>+ｹ.繊維くず!$AL$27</f>
        <v>0</v>
      </c>
      <c r="P43" s="371">
        <f>+ｺ.動植物性残さ!$AL$27</f>
        <v>0</v>
      </c>
      <c r="Q43" s="371">
        <f>+ｻ.動物系固形不要物!$AL$27</f>
        <v>0</v>
      </c>
      <c r="R43" s="371">
        <f>+ｼ.ｺﾞﾑくず!$AL$27</f>
        <v>0</v>
      </c>
      <c r="S43" s="371">
        <f>+ｽ.金属くず!$AL$27</f>
        <v>53.6</v>
      </c>
      <c r="T43" s="371">
        <f>+ｾ.ｶﾞﾗｽ･ｺﾝｸﾘ･陶磁器くず!$AL$27</f>
        <v>207.5</v>
      </c>
      <c r="U43" s="371">
        <f>+ｿ.鉱さい!$AL$27</f>
        <v>0</v>
      </c>
      <c r="V43" s="371">
        <f>+ﾀ.がれき類!$AL$27</f>
        <v>1904.1</v>
      </c>
      <c r="W43" s="371">
        <f>+ﾁ.動物のふん尿!$AL$27</f>
        <v>0</v>
      </c>
      <c r="X43" s="371">
        <f>+ﾂ.動物の死体!$AL$27</f>
        <v>0</v>
      </c>
      <c r="Y43" s="371">
        <f>+ﾃ.ばいじん!$AL$27</f>
        <v>0</v>
      </c>
      <c r="Z43" s="372">
        <f>+ﾄ.混合廃棄物その他!$AL$27</f>
        <v>332.5</v>
      </c>
      <c r="AA43" s="373">
        <f t="shared" si="4"/>
        <v>6406.6</v>
      </c>
    </row>
    <row r="44" spans="2:27" ht="24" customHeight="1" x14ac:dyDescent="0.15">
      <c r="B44" s="167"/>
      <c r="C44" s="174"/>
      <c r="D44" s="172" t="s">
        <v>188</v>
      </c>
      <c r="E44" s="664" t="s">
        <v>238</v>
      </c>
      <c r="F44" s="665"/>
      <c r="G44" s="374">
        <f>+ｱ.燃え殻!$AL$30</f>
        <v>0</v>
      </c>
      <c r="H44" s="374">
        <f>+ｲ.汚泥!$AL$30</f>
        <v>0</v>
      </c>
      <c r="I44" s="374">
        <f>+ｳ.廃油!$AL$30</f>
        <v>0</v>
      </c>
      <c r="J44" s="374">
        <f>+ｴ.廃酸!$AL$30</f>
        <v>0</v>
      </c>
      <c r="K44" s="374">
        <f>+ｵ.廃ｱﾙｶﾘ!$AL$30</f>
        <v>0</v>
      </c>
      <c r="L44" s="374">
        <f>+ｶ.廃ﾌﾟﾗ類!$AL$30</f>
        <v>0</v>
      </c>
      <c r="M44" s="374">
        <f>+ｷ.紙くず!$AL$30</f>
        <v>0</v>
      </c>
      <c r="N44" s="374">
        <f>+ｸ.木くず!$AL$30</f>
        <v>0</v>
      </c>
      <c r="O44" s="374">
        <f>+ｹ.繊維くず!$AL$30</f>
        <v>0</v>
      </c>
      <c r="P44" s="374">
        <f>+ｺ.動植物性残さ!$AL$30</f>
        <v>0</v>
      </c>
      <c r="Q44" s="374">
        <f>+ｻ.動物系固形不要物!$AL$30</f>
        <v>0</v>
      </c>
      <c r="R44" s="374">
        <f>+ｼ.ｺﾞﾑくず!$AL$30</f>
        <v>0</v>
      </c>
      <c r="S44" s="374">
        <f>+ｽ.金属くず!$AL$30</f>
        <v>0</v>
      </c>
      <c r="T44" s="374">
        <f>+ｾ.ｶﾞﾗｽ･ｺﾝｸﾘ･陶磁器くず!$AL$30</f>
        <v>0</v>
      </c>
      <c r="U44" s="374">
        <f>+ｿ.鉱さい!$AL$30</f>
        <v>0</v>
      </c>
      <c r="V44" s="374">
        <f>+ﾀ.がれき類!$AL$30</f>
        <v>0</v>
      </c>
      <c r="W44" s="374">
        <f>+ﾁ.動物のふん尿!$AL$30</f>
        <v>0</v>
      </c>
      <c r="X44" s="374">
        <f>+ﾂ.動物の死体!$AL$30</f>
        <v>0</v>
      </c>
      <c r="Y44" s="374">
        <f>+ﾃ.ばいじん!$AL$30</f>
        <v>0</v>
      </c>
      <c r="Z44" s="375">
        <f>+ﾄ.混合廃棄物その他!$AL$30</f>
        <v>0</v>
      </c>
      <c r="AA44" s="376">
        <f t="shared" si="4"/>
        <v>0</v>
      </c>
    </row>
    <row r="45" spans="2:27" ht="24" customHeight="1" x14ac:dyDescent="0.15">
      <c r="B45" s="167"/>
      <c r="C45" s="174"/>
      <c r="D45" s="389" t="s">
        <v>190</v>
      </c>
      <c r="E45" s="666" t="s">
        <v>239</v>
      </c>
      <c r="F45" s="667"/>
      <c r="G45" s="377">
        <f>+ｱ.燃え殻!$AS$24</f>
        <v>0</v>
      </c>
      <c r="H45" s="377">
        <f>+ｲ.汚泥!$AS$24</f>
        <v>3654.7</v>
      </c>
      <c r="I45" s="377">
        <f>+ｳ.廃油!$AS$24</f>
        <v>0</v>
      </c>
      <c r="J45" s="377">
        <f>+ｴ.廃酸!$AS$24</f>
        <v>0</v>
      </c>
      <c r="K45" s="377">
        <f>+ｵ.廃ｱﾙｶﾘ!$AS$24</f>
        <v>0</v>
      </c>
      <c r="L45" s="377">
        <f>+ｶ.廃ﾌﾟﾗ類!$AS$24</f>
        <v>90.4</v>
      </c>
      <c r="M45" s="377">
        <f>+ｷ.紙くず!$AS$24</f>
        <v>23.3</v>
      </c>
      <c r="N45" s="377">
        <f>+ｸ.木くず!$AS$24</f>
        <v>140.5</v>
      </c>
      <c r="O45" s="377">
        <f>+ｹ.繊維くず!$AS$24</f>
        <v>0</v>
      </c>
      <c r="P45" s="377">
        <f>+ｺ.動植物性残さ!$AS$24</f>
        <v>0</v>
      </c>
      <c r="Q45" s="377">
        <f>+ｻ.動物系固形不要物!$AS$24</f>
        <v>0</v>
      </c>
      <c r="R45" s="377">
        <f>+ｼ.ｺﾞﾑくず!$AS$24</f>
        <v>0</v>
      </c>
      <c r="S45" s="377">
        <f>+ｽ.金属くず!$AS$24</f>
        <v>53.6</v>
      </c>
      <c r="T45" s="377">
        <f>+ｾ.ｶﾞﾗｽ･ｺﾝｸﾘ･陶磁器くず!$AS$24</f>
        <v>207.5</v>
      </c>
      <c r="U45" s="377">
        <f>+ｿ.鉱さい!$AS$24</f>
        <v>0</v>
      </c>
      <c r="V45" s="377">
        <f>+ﾀ.がれき類!$AS$24</f>
        <v>1904.1</v>
      </c>
      <c r="W45" s="377">
        <f>+ﾁ.動物のふん尿!$AS$24</f>
        <v>0</v>
      </c>
      <c r="X45" s="377">
        <f>+ﾂ.動物の死体!$AS$24</f>
        <v>0</v>
      </c>
      <c r="Y45" s="377">
        <f>+ﾃ.ばいじん!$AS$24</f>
        <v>0</v>
      </c>
      <c r="Z45" s="378">
        <f>+ﾄ.混合廃棄物その他!$AS$24</f>
        <v>332.5</v>
      </c>
      <c r="AA45" s="379">
        <f t="shared" si="4"/>
        <v>6406.6</v>
      </c>
    </row>
    <row r="46" spans="2:27" ht="24" customHeight="1" x14ac:dyDescent="0.15">
      <c r="B46" s="167"/>
      <c r="C46" s="174"/>
      <c r="D46" s="385" t="s">
        <v>192</v>
      </c>
      <c r="E46" s="651" t="s">
        <v>432</v>
      </c>
      <c r="F46" s="652"/>
      <c r="G46" s="362">
        <f>+ｱ.燃え殻!$AS$27</f>
        <v>0</v>
      </c>
      <c r="H46" s="362">
        <f>+ｲ.汚泥!$AS$27</f>
        <v>0</v>
      </c>
      <c r="I46" s="362">
        <f>+ｳ.廃油!$AS$27</f>
        <v>0</v>
      </c>
      <c r="J46" s="362">
        <f>+ｴ.廃酸!$AS$27</f>
        <v>0</v>
      </c>
      <c r="K46" s="362">
        <f>+ｵ.廃ｱﾙｶﾘ!$AS$27</f>
        <v>0</v>
      </c>
      <c r="L46" s="362">
        <f>+ｶ.廃ﾌﾟﾗ類!$AS$27</f>
        <v>0</v>
      </c>
      <c r="M46" s="362">
        <f>+ｷ.紙くず!$AS$27</f>
        <v>0</v>
      </c>
      <c r="N46" s="362">
        <f>+ｸ.木くず!$AS$27</f>
        <v>0</v>
      </c>
      <c r="O46" s="362">
        <f>+ｹ.繊維くず!$AS$27</f>
        <v>0</v>
      </c>
      <c r="P46" s="362">
        <f>+ｺ.動植物性残さ!$AS$27</f>
        <v>0</v>
      </c>
      <c r="Q46" s="362">
        <f>+ｻ.動物系固形不要物!$AS$27</f>
        <v>0</v>
      </c>
      <c r="R46" s="362">
        <f>+ｼ.ｺﾞﾑくず!$AS$27</f>
        <v>0</v>
      </c>
      <c r="S46" s="362">
        <f>+ｽ.金属くず!$AS$27</f>
        <v>0</v>
      </c>
      <c r="T46" s="362">
        <f>+ｾ.ｶﾞﾗｽ･ｺﾝｸﾘ･陶磁器くず!$AS$27</f>
        <v>0</v>
      </c>
      <c r="U46" s="362">
        <f>+ｿ.鉱さい!$AS$27</f>
        <v>0</v>
      </c>
      <c r="V46" s="362">
        <f>+ﾀ.がれき類!$AS$27</f>
        <v>0</v>
      </c>
      <c r="W46" s="362">
        <f>+ﾁ.動物のふん尿!$AS$27</f>
        <v>0</v>
      </c>
      <c r="X46" s="362">
        <f>+ﾂ.動物の死体!$AS$27</f>
        <v>0</v>
      </c>
      <c r="Y46" s="362">
        <f>+ﾃ.ばいじん!$AS$27</f>
        <v>0</v>
      </c>
      <c r="Z46" s="363">
        <f>+ﾄ.混合廃棄物その他!$AS$27</f>
        <v>0</v>
      </c>
      <c r="AA46" s="364">
        <f t="shared" si="4"/>
        <v>0</v>
      </c>
    </row>
    <row r="47" spans="2:27" ht="26.65" customHeight="1" thickBot="1" x14ac:dyDescent="0.2">
      <c r="B47" s="168"/>
      <c r="C47" s="175"/>
      <c r="D47" s="173" t="s">
        <v>193</v>
      </c>
      <c r="E47" s="653" t="s">
        <v>433</v>
      </c>
      <c r="F47" s="654"/>
      <c r="G47" s="380">
        <f>+ｱ.燃え殻!$AS$31</f>
        <v>0</v>
      </c>
      <c r="H47" s="380">
        <f>+ｲ.汚泥!$AS$31</f>
        <v>0</v>
      </c>
      <c r="I47" s="380">
        <f>+ｳ.廃油!$AS$31</f>
        <v>0</v>
      </c>
      <c r="J47" s="380">
        <f>+ｴ.廃酸!$AS$31</f>
        <v>0</v>
      </c>
      <c r="K47" s="380">
        <f>+ｵ.廃ｱﾙｶﾘ!$AS$31</f>
        <v>0</v>
      </c>
      <c r="L47" s="380">
        <f>+ｶ.廃ﾌﾟﾗ類!$AS$31</f>
        <v>0</v>
      </c>
      <c r="M47" s="380">
        <f>+ｷ.紙くず!$AS$31</f>
        <v>0</v>
      </c>
      <c r="N47" s="380">
        <f>+ｸ.木くず!$AS$31</f>
        <v>0</v>
      </c>
      <c r="O47" s="380">
        <f>+ｹ.繊維くず!$AS$31</f>
        <v>0</v>
      </c>
      <c r="P47" s="380">
        <f>+ｺ.動植物性残さ!$AS$31</f>
        <v>0</v>
      </c>
      <c r="Q47" s="380">
        <f>+ｻ.動物系固形不要物!$AS$31</f>
        <v>0</v>
      </c>
      <c r="R47" s="380">
        <f>+ｼ.ｺﾞﾑくず!$AS$31</f>
        <v>0</v>
      </c>
      <c r="S47" s="380">
        <f>+ｽ.金属くず!$AS$31</f>
        <v>0</v>
      </c>
      <c r="T47" s="380">
        <f>+ｾ.ｶﾞﾗｽ･ｺﾝｸﾘ･陶磁器くず!$AS$31</f>
        <v>0</v>
      </c>
      <c r="U47" s="380">
        <f>+ｿ.鉱さい!$AS$31</f>
        <v>0</v>
      </c>
      <c r="V47" s="380">
        <f>+ﾀ.がれき類!$AS$31</f>
        <v>0</v>
      </c>
      <c r="W47" s="380">
        <f>+ﾁ.動物のふん尿!$AS$31</f>
        <v>0</v>
      </c>
      <c r="X47" s="380">
        <f>+ﾂ.動物の死体!$AS$31</f>
        <v>0</v>
      </c>
      <c r="Y47" s="380">
        <f>+ﾃ.ばいじん!$AS$31</f>
        <v>0</v>
      </c>
      <c r="Z47" s="381">
        <f>+ﾄ.混合廃棄物その他!$AS$31</f>
        <v>0</v>
      </c>
      <c r="AA47" s="382">
        <f t="shared" si="4"/>
        <v>0</v>
      </c>
    </row>
    <row r="48" spans="2:27" ht="19.899999999999999" customHeight="1" x14ac:dyDescent="0.15">
      <c r="G48" s="9" t="s">
        <v>104</v>
      </c>
    </row>
    <row r="50" spans="6:27" s="414" customFormat="1" x14ac:dyDescent="0.15">
      <c r="G50" s="414">
        <f>IF(ｱ.燃え殻!$P$16="エラー！：⑥残さ物量があるのに、④自ら中間処理した量がゼロになっています",1,0)</f>
        <v>0</v>
      </c>
      <c r="H50" s="414">
        <f>IF(ｲ.汚泥!$P$16="エラー！：⑥残さ物量があるのに、④自ら中間処理した量がゼロになっています",1,0)</f>
        <v>0</v>
      </c>
      <c r="I50" s="414">
        <f>IF(ｳ.廃油!$P$16="エラー！：⑥残さ物量があるのに、④自ら中間処理した量がゼロになっています",1,0)</f>
        <v>0</v>
      </c>
      <c r="J50" s="414">
        <f>IF(ｴ.廃酸!$P$16="エラー！：⑥残さ物量があるのに、④自ら中間処理した量がゼロになっています",1,0)</f>
        <v>0</v>
      </c>
      <c r="K50" s="414">
        <f>IF(ｵ.廃ｱﾙｶﾘ!$P$16="エラー！：⑥残さ物量があるのに、④自ら中間処理した量がゼロになっています",1,0)</f>
        <v>0</v>
      </c>
      <c r="L50" s="414">
        <f>IF(ｶ.廃ﾌﾟﾗ類!$P$16="エラー！：⑥残さ物量があるのに、④自ら中間処理した量がゼロになっています",1,0)</f>
        <v>0</v>
      </c>
      <c r="M50" s="414">
        <f>IF(ｷ.紙くず!$P$16="エラー！：⑥残さ物量があるのに、④自ら中間処理した量がゼロになっています",1,0)</f>
        <v>0</v>
      </c>
      <c r="N50" s="414">
        <f>IF(ｸ.木くず!$P$16="エラー！：⑥残さ物量があるのに、④自ら中間処理した量がゼロになっています",1,0)</f>
        <v>0</v>
      </c>
      <c r="O50" s="414">
        <f>IF(ｹ.繊維くず!$P$16="エラー！：⑥残さ物量があるのに、④自ら中間処理した量がゼロになっています",1,0)</f>
        <v>0</v>
      </c>
      <c r="P50" s="414">
        <f>IF(ｺ.動植物性残さ!$P$16="エラー！：⑥残さ物量があるのに、④自ら中間処理した量がゼロになっています",1,0)</f>
        <v>0</v>
      </c>
      <c r="Q50" s="414">
        <f>IF(ｻ.動物系固形不要物!$P$16="エラー！：⑥残さ物量があるのに、④自ら中間処理した量がゼロになっています",1,0)</f>
        <v>0</v>
      </c>
      <c r="R50" s="414">
        <f>IF(ｼ.ｺﾞﾑくず!$P$16="エラー！：⑥残さ物量があるのに、④自ら中間処理した量がゼロになっています",1,0)</f>
        <v>0</v>
      </c>
      <c r="S50" s="414">
        <f>IF(ｽ.金属くず!$P$16="エラー！：⑥残さ物量があるのに、④自ら中間処理した量がゼロになっています",1,0)</f>
        <v>0</v>
      </c>
      <c r="T50" s="414">
        <f>IF(ｾ.ｶﾞﾗｽ･ｺﾝｸﾘ･陶磁器くず!$P$16="エラー！：⑥残さ物量があるのに、④自ら中間処理した量がゼロになっています",1,0)</f>
        <v>0</v>
      </c>
      <c r="U50" s="414">
        <f>IF(ｿ.鉱さい!$P$16="エラー！：⑥残さ物量があるのに、④自ら中間処理した量がゼロになっています",1,0)</f>
        <v>0</v>
      </c>
      <c r="V50" s="414">
        <f>IF(ﾀ.がれき類!$P$16="エラー！：⑥残さ物量があるのに、④自ら中間処理した量がゼロになっています",1,0)</f>
        <v>0</v>
      </c>
      <c r="W50" s="414">
        <f>IF(ﾁ.動物のふん尿!$P$16="エラー！：⑥残さ物量があるのに、④自ら中間処理した量がゼロになっています",1,0)</f>
        <v>0</v>
      </c>
      <c r="X50" s="414">
        <f>IF(ﾂ.動物の死体!$P$16="エラー！：⑥残さ物量があるのに、④自ら中間処理した量がゼロになっています",1,0)</f>
        <v>0</v>
      </c>
      <c r="Y50" s="414">
        <f>IF(ﾃ.ばいじん!$P$16="エラー！：⑥残さ物量があるのに、④自ら中間処理した量がゼロになっています",1,0)</f>
        <v>0</v>
      </c>
      <c r="Z50" s="414">
        <f>IF(ﾄ.混合廃棄物その他!$P$16="エラー！：⑥残さ物量があるのに、④自ら中間処理した量がゼロになっています",1,0)</f>
        <v>0</v>
      </c>
    </row>
    <row r="51" spans="6:27" s="414" customFormat="1" x14ac:dyDescent="0.15">
      <c r="G51" s="414">
        <f>IF(ｱ.燃え殻!$P$22="エラー !：④の内数である⑤の量が④を超えています",1,0)</f>
        <v>0</v>
      </c>
      <c r="H51" s="414">
        <f>IF(ｲ.汚泥!$P$22="エラー !：④の内数である⑤の量が④を超えています",1,0)</f>
        <v>0</v>
      </c>
      <c r="I51" s="414">
        <f>IF(ｳ.廃油!$P$22="エラー !：④の内数である⑤の量が④を超えています",1,0)</f>
        <v>0</v>
      </c>
      <c r="J51" s="414">
        <f>IF(ｴ.廃酸!$P$22="エラー !：④の内数である⑤の量が④を超えています",1,0)</f>
        <v>0</v>
      </c>
      <c r="K51" s="414">
        <f>IF(ｵ.廃ｱﾙｶﾘ!$P$22="エラー !：④の内数である⑤の量が④を超えています",1,0)</f>
        <v>0</v>
      </c>
      <c r="L51" s="414">
        <f>IF(ｶ.廃ﾌﾟﾗ類!$P$22="エラー !：④の内数である⑤の量が④を超えています",1,0)</f>
        <v>0</v>
      </c>
      <c r="M51" s="414">
        <f>IF(ｷ.紙くず!$P$22="エラー !：④の内数である⑤の量が④を超えています",1,0)</f>
        <v>0</v>
      </c>
      <c r="N51" s="414">
        <f>IF(ｸ.木くず!$P$22="エラー !：④の内数である⑤の量が④を超えています",1,0)</f>
        <v>0</v>
      </c>
      <c r="O51" s="414">
        <f>IF(ｹ.繊維くず!$P$22="エラー !：④の内数である⑤の量が④を超えています",1,0)</f>
        <v>0</v>
      </c>
      <c r="P51" s="414">
        <f>IF(ｺ.動植物性残さ!$P$22="エラー !：④の内数である⑤の量が④を超えています",1,0)</f>
        <v>0</v>
      </c>
      <c r="Q51" s="414">
        <f>IF(ｻ.動物系固形不要物!$P$22="エラー !：④の内数である⑤の量が④を超えています",1,0)</f>
        <v>0</v>
      </c>
      <c r="R51" s="414">
        <f>IF(ｼ.ｺﾞﾑくず!$P$22="エラー !：④の内数である⑤の量が④を超えています",1,0)</f>
        <v>0</v>
      </c>
      <c r="S51" s="414">
        <f>IF(ｽ.金属くず!$P$22="エラー !：④の内数である⑤の量が④を超えています",1,0)</f>
        <v>0</v>
      </c>
      <c r="T51" s="414">
        <f>IF(ｾ.ｶﾞﾗｽ･ｺﾝｸﾘ･陶磁器くず!$P$22="エラー !：④の内数である⑤の量が④を超えています",1,0)</f>
        <v>0</v>
      </c>
      <c r="U51" s="414">
        <f>IF(ｿ.鉱さい!$P$22="エラー !：④の内数である⑤の量が④を超えています",1,0)</f>
        <v>0</v>
      </c>
      <c r="V51" s="414">
        <f>IF(ﾀ.がれき類!$P$22="エラー !：④の内数である⑤の量が④を超えています",1,0)</f>
        <v>0</v>
      </c>
      <c r="W51" s="414">
        <f>IF(ﾁ.動物のふん尿!$P$22="エラー !：④の内数である⑤の量が④を超えています",1,0)</f>
        <v>0</v>
      </c>
      <c r="X51" s="414">
        <f>IF(ﾂ.動物の死体!$P$22="エラー !：④の内数である⑤の量が④を超えています",1,0)</f>
        <v>0</v>
      </c>
      <c r="Y51" s="414">
        <f>IF(ﾃ.ばいじん!$P$22="エラー !：④の内数である⑤の量が④を超えています",1,0)</f>
        <v>0</v>
      </c>
      <c r="Z51" s="414">
        <f>IF(ﾄ.混合廃棄物その他!$P$22="エラー !：④の内数である⑤の量が④を超えています",1,0)</f>
        <v>0</v>
      </c>
    </row>
    <row r="52" spans="6:27" s="414" customFormat="1" x14ac:dyDescent="0.15">
      <c r="G52" s="414">
        <f>IF(ｱ.燃え殻!$AL$31="エラー !：⑩の内数である⑪の量が⑩を超えています",1,0)</f>
        <v>0</v>
      </c>
      <c r="H52" s="414">
        <f>IF(ｲ.汚泥!$AL$31="エラー !：⑩の内数である⑪の量が⑩を超えています",1,0)</f>
        <v>0</v>
      </c>
      <c r="I52" s="414">
        <f>IF(ｳ.廃油!$AL$31="エラー !：⑩の内数である⑪の量が⑩を超えています",1,0)</f>
        <v>0</v>
      </c>
      <c r="J52" s="414">
        <f>IF(ｴ.廃酸!$AL$31="エラー !：⑩の内数である⑪の量が⑩を超えています",1,0)</f>
        <v>0</v>
      </c>
      <c r="K52" s="414">
        <f>IF(ｵ.廃ｱﾙｶﾘ!$AL$31="エラー !：⑩の内数である⑪の量が⑩を超えています",1,0)</f>
        <v>0</v>
      </c>
      <c r="L52" s="414">
        <f>IF(ｶ.廃ﾌﾟﾗ類!$AL$31="エラー !：⑩の内数である⑪の量が⑩を超えています",1,0)</f>
        <v>0</v>
      </c>
      <c r="M52" s="414">
        <f>IF(ｷ.紙くず!$AL$31="エラー !：⑩の内数である⑪の量が⑩を超えています",1,0)</f>
        <v>0</v>
      </c>
      <c r="N52" s="414">
        <f>IF(ｸ.木くず!$AL$31="エラー !：⑩の内数である⑪の量が⑩を超えています",1,0)</f>
        <v>0</v>
      </c>
      <c r="O52" s="414">
        <f>IF(ｹ.繊維くず!$AL$31="エラー !：⑩の内数である⑪の量が⑩を超えています",1,0)</f>
        <v>0</v>
      </c>
      <c r="P52" s="414">
        <f>IF(ｺ.動植物性残さ!$AL$31="エラー !：⑩の内数である⑪の量が⑩を超えています",1,0)</f>
        <v>0</v>
      </c>
      <c r="Q52" s="414">
        <f>IF(ｻ.動物系固形不要物!$AL$31="エラー !：⑩の内数である⑪の量が⑩を超えています",1,0)</f>
        <v>0</v>
      </c>
      <c r="R52" s="414">
        <f>IF(ｼ.ｺﾞﾑくず!$AL$31="エラー !：⑩の内数である⑪の量が⑩を超えています",1,0)</f>
        <v>0</v>
      </c>
      <c r="S52" s="414">
        <f>IF(ｽ.金属くず!$AL$31="エラー !：⑩の内数である⑪の量が⑩を超えています",1,0)</f>
        <v>0</v>
      </c>
      <c r="T52" s="414">
        <f>IF(ｾ.ｶﾞﾗｽ･ｺﾝｸﾘ･陶磁器くず!$AL$31="エラー !：⑩の内数である⑪の量が⑩を超えています",1,0)</f>
        <v>0</v>
      </c>
      <c r="U52" s="414">
        <f>IF(ｿ.鉱さい!$AL$31="エラー !：⑩の内数である⑪の量が⑩を超えています",1,0)</f>
        <v>0</v>
      </c>
      <c r="V52" s="414">
        <f>IF(ﾀ.がれき類!$AL$31="エラー !：⑩の内数である⑪の量が⑩を超えています",1,0)</f>
        <v>0</v>
      </c>
      <c r="W52" s="414">
        <f>IF(ﾁ.動物のふん尿!$AL$31="エラー !：⑩の内数である⑪の量が⑩を超えています",1,0)</f>
        <v>0</v>
      </c>
      <c r="X52" s="414">
        <f>IF(ﾂ.動物の死体!$AL$31="エラー !：⑩の内数である⑪の量が⑩を超えています",1,0)</f>
        <v>0</v>
      </c>
      <c r="Y52" s="414">
        <f>IF(ﾃ.ばいじん!$AL$31="エラー !：⑩の内数である⑪の量が⑩を超えています",1,0)</f>
        <v>0</v>
      </c>
      <c r="Z52" s="414">
        <f>IF(ﾄ.混合廃棄物その他!$AL$31="エラー !：⑩の内数である⑪の量が⑩を超えています",1,0)</f>
        <v>0</v>
      </c>
    </row>
    <row r="53" spans="6:27" s="414" customFormat="1" x14ac:dyDescent="0.15">
      <c r="G53" s="414">
        <f>IF(ｱ.燃え殻!$AS$28="エラー !：⑩の内数である（⑫+⑬＋⑭）の量が⑩を超えています",1,0)</f>
        <v>0</v>
      </c>
      <c r="H53" s="414">
        <f>IF(ｲ.汚泥!$AS$28="エラー !：⑩の内数である（⑫+⑬＋⑭）の量が⑩を超えています",1,0)</f>
        <v>0</v>
      </c>
      <c r="I53" s="414">
        <f>IF(ｳ.廃油!$AS$28="エラー !：⑩の内数である（⑫+⑬＋⑭）の量が⑩を超えています",1,0)</f>
        <v>0</v>
      </c>
      <c r="J53" s="414">
        <f>IF(ｴ.廃酸!$AS$28="エラー !：⑩の内数である（⑫+⑬＋⑭）の量が⑩を超えています",1,0)</f>
        <v>0</v>
      </c>
      <c r="K53" s="414">
        <f>IF(ｵ.廃ｱﾙｶﾘ!$AS$28="エラー !：⑩の内数である（⑫+⑬＋⑭）の量が⑩を超えています",1,0)</f>
        <v>0</v>
      </c>
      <c r="L53" s="414">
        <f>IF(ｶ.廃ﾌﾟﾗ類!$AS$28="エラー !：⑩の内数である（⑫+⑬＋⑭）の量が⑩を超えています",1,0)</f>
        <v>0</v>
      </c>
      <c r="M53" s="414">
        <f>IF(ｷ.紙くず!$AS$28="エラー !：⑩の内数である（⑫+⑬＋⑭）の量が⑩を超えています",1,0)</f>
        <v>0</v>
      </c>
      <c r="N53" s="414">
        <f>IF(ｸ.木くず!$AS$28="エラー !：⑩の内数である（⑫+⑬＋⑭）の量が⑩を超えています",1,0)</f>
        <v>0</v>
      </c>
      <c r="O53" s="414">
        <f>IF(ｹ.繊維くず!$AS$28="エラー !：⑩の内数である（⑫+⑬＋⑭）の量が⑩を超えています",1,0)</f>
        <v>0</v>
      </c>
      <c r="P53" s="414">
        <f>IF(ｺ.動植物性残さ!$AS$28="エラー !：⑩の内数である（⑫+⑬＋⑭）の量が⑩を超えています",1,0)</f>
        <v>0</v>
      </c>
      <c r="Q53" s="414">
        <f>IF(ｻ.動物系固形不要物!$AS$28="エラー !：⑩の内数である（⑫+⑬＋⑭）の量が⑩を超えています",1,0)</f>
        <v>0</v>
      </c>
      <c r="R53" s="414">
        <f>IF(ｼ.ｺﾞﾑくず!$AS$28="エラー !：⑩の内数である（⑫+⑬＋⑭）の量が⑩を超えています",1,0)</f>
        <v>0</v>
      </c>
      <c r="S53" s="414">
        <f>IF(ｽ.金属くず!$AS$28="エラー !：⑩の内数である（⑫+⑬＋⑭）の量が⑩を超えています",1,0)</f>
        <v>0</v>
      </c>
      <c r="T53" s="414">
        <f>IF(ｾ.ｶﾞﾗｽ･ｺﾝｸﾘ･陶磁器くず!$AS$28="エラー !：⑩の内数である（⑫+⑬＋⑭）の量が⑩を超えています",1,0)</f>
        <v>0</v>
      </c>
      <c r="U53" s="414">
        <f>IF(ｿ.鉱さい!$AS$28="エラー !：⑩の内数である（⑫+⑬＋⑭）の量が⑩を超えています",1,0)</f>
        <v>0</v>
      </c>
      <c r="V53" s="414">
        <f>IF(ﾀ.がれき類!$AS$28="エラー !：⑩の内数である（⑫+⑬＋⑭）の量が⑩を超えています",1,0)</f>
        <v>0</v>
      </c>
      <c r="W53" s="414">
        <f>IF(ﾁ.動物のふん尿!$AS$28="エラー !：⑩の内数である（⑫+⑬＋⑭）の量が⑩を超えています",1,0)</f>
        <v>0</v>
      </c>
      <c r="X53" s="414">
        <f>IF(ﾂ.動物の死体!$AS$28="エラー !：⑩の内数である（⑫+⑬＋⑭）の量が⑩を超えています",1,0)</f>
        <v>0</v>
      </c>
      <c r="Y53" s="414">
        <f>IF(ﾃ.ばいじん!$AS$28="エラー !：⑩の内数である（⑫+⑬＋⑭）の量が⑩を超えています",1,0)</f>
        <v>0</v>
      </c>
      <c r="Z53" s="414">
        <f>IF(ﾄ.混合廃棄物その他!$AS$28="エラー !：⑩の内数である（⑫+⑬＋⑭）の量が⑩を超えています",1,0)</f>
        <v>0</v>
      </c>
    </row>
    <row r="54" spans="6:27" s="414" customFormat="1" x14ac:dyDescent="0.15">
      <c r="G54" s="414">
        <f>IF(ｱ.燃え殻!$AS$32="エラー !：⑩の内数である（⑫+⑬＋⑭）の量が⑩を超えています",1,0)</f>
        <v>0</v>
      </c>
      <c r="H54" s="414">
        <f>IF(ｲ.汚泥!$AS$32="エラー !：⑩の内数である（⑫+⑬＋⑭）の量が⑩を超えています",1,0)</f>
        <v>0</v>
      </c>
      <c r="I54" s="414">
        <f>IF(ｳ.廃油!$AS$32="エラー !：⑩の内数である（⑫+⑬＋⑭）の量が⑩を超えています",1,0)</f>
        <v>0</v>
      </c>
      <c r="J54" s="414">
        <f>IF(ｴ.廃酸!$AS$32="エラー !：⑩の内数である（⑫+⑬＋⑭）の量が⑩を超えています",1,0)</f>
        <v>0</v>
      </c>
      <c r="K54" s="414">
        <f>IF(ｵ.廃ｱﾙｶﾘ!$AS$32="エラー !：⑩の内数である（⑫+⑬＋⑭）の量が⑩を超えています",1,0)</f>
        <v>0</v>
      </c>
      <c r="L54" s="414">
        <f>IF(ｶ.廃ﾌﾟﾗ類!$AS$32="エラー !：⑩の内数である（⑫+⑬＋⑭）の量が⑩を超えています",1,0)</f>
        <v>0</v>
      </c>
      <c r="M54" s="414">
        <f>IF(ｷ.紙くず!$AS$32="エラー !：⑩の内数である（⑫+⑬＋⑭）の量が⑩を超えています",1,0)</f>
        <v>0</v>
      </c>
      <c r="N54" s="414">
        <f>IF(ｸ.木くず!$AS$32="エラー !：⑩の内数である（⑫+⑬＋⑭）の量が⑩を超えています",1,0)</f>
        <v>0</v>
      </c>
      <c r="O54" s="414">
        <f>IF(ｹ.繊維くず!$AS$32="エラー !：⑩の内数である（⑫+⑬＋⑭）の量が⑩を超えています",1,0)</f>
        <v>0</v>
      </c>
      <c r="P54" s="414">
        <f>IF(ｺ.動植物性残さ!$AS$32="エラー !：⑩の内数である（⑫+⑬＋⑭）の量が⑩を超えています",1,0)</f>
        <v>0</v>
      </c>
      <c r="Q54" s="414">
        <f>IF(ｻ.動物系固形不要物!$AS$32="エラー !：⑩の内数である（⑫+⑬＋⑭）の量が⑩を超えています",1,0)</f>
        <v>0</v>
      </c>
      <c r="R54" s="414">
        <f>IF(ｼ.ｺﾞﾑくず!$AS$32="エラー !：⑩の内数である（⑫+⑬＋⑭）の量が⑩を超えています",1,0)</f>
        <v>0</v>
      </c>
      <c r="S54" s="414">
        <f>IF(ｽ.金属くず!$AS$32="エラー !：⑩の内数である（⑫+⑬＋⑭）の量が⑩を超えています",1,0)</f>
        <v>0</v>
      </c>
      <c r="T54" s="414">
        <f>IF(ｾ.ｶﾞﾗｽ･ｺﾝｸﾘ･陶磁器くず!$AS$32="エラー !：⑩の内数である（⑫+⑬＋⑭）の量が⑩を超えています",1,0)</f>
        <v>0</v>
      </c>
      <c r="U54" s="414">
        <f>IF(ｿ.鉱さい!$AS$32="エラー !：⑩の内数である（⑫+⑬＋⑭）の量が⑩を超えています",1,0)</f>
        <v>0</v>
      </c>
      <c r="V54" s="414">
        <f>IF(ﾀ.がれき類!$AS$32="エラー !：⑩の内数である（⑫+⑬＋⑭）の量が⑩を超えています",1,0)</f>
        <v>0</v>
      </c>
      <c r="W54" s="414">
        <f>IF(ﾁ.動物のふん尿!$AS$32="エラー !：⑩の内数である（⑫+⑬＋⑭）の量が⑩を超えています",1,0)</f>
        <v>0</v>
      </c>
      <c r="X54" s="414">
        <f>IF(ﾂ.動物の死体!$AS$32="エラー !：⑩の内数である（⑫+⑬＋⑭）の量が⑩を超えています",1,0)</f>
        <v>0</v>
      </c>
      <c r="Y54" s="414">
        <f>IF(ﾃ.ばいじん!$AS$32="エラー !：⑩の内数である（⑫+⑬＋⑭）の量が⑩を超えています",1,0)</f>
        <v>0</v>
      </c>
      <c r="Z54" s="414">
        <f>IF(ﾄ.混合廃棄物その他!$AS$32="エラー !：⑩の内数である（⑫+⑬＋⑭）の量が⑩を超えています",1,0)</f>
        <v>0</v>
      </c>
    </row>
    <row r="55" spans="6:27" s="414" customFormat="1" x14ac:dyDescent="0.15">
      <c r="G55" s="414">
        <f>IF(G9="0",+G19+G20,+G9+G19+G20)</f>
        <v>0</v>
      </c>
      <c r="H55" s="414">
        <f t="shared" ref="H55:Z55" si="10">IF(H9="0",+H19+H20,+H9+H19+H20)</f>
        <v>4404.7</v>
      </c>
      <c r="I55" s="414">
        <f t="shared" si="10"/>
        <v>0</v>
      </c>
      <c r="J55" s="414">
        <f t="shared" si="10"/>
        <v>0</v>
      </c>
      <c r="K55" s="414">
        <f t="shared" si="10"/>
        <v>0</v>
      </c>
      <c r="L55" s="414">
        <f t="shared" si="10"/>
        <v>180.4</v>
      </c>
      <c r="M55" s="414">
        <f t="shared" si="10"/>
        <v>35.299999999999997</v>
      </c>
      <c r="N55" s="414">
        <f t="shared" si="10"/>
        <v>254.5</v>
      </c>
      <c r="O55" s="414">
        <f t="shared" si="10"/>
        <v>0</v>
      </c>
      <c r="P55" s="414">
        <f t="shared" si="10"/>
        <v>0</v>
      </c>
      <c r="Q55" s="414">
        <f t="shared" si="10"/>
        <v>0</v>
      </c>
      <c r="R55" s="414">
        <f t="shared" si="10"/>
        <v>0</v>
      </c>
      <c r="S55" s="414">
        <f t="shared" si="10"/>
        <v>100.6</v>
      </c>
      <c r="T55" s="414">
        <f t="shared" si="10"/>
        <v>387.5</v>
      </c>
      <c r="U55" s="414">
        <f t="shared" si="10"/>
        <v>0</v>
      </c>
      <c r="V55" s="414">
        <f t="shared" si="10"/>
        <v>2344.1</v>
      </c>
      <c r="W55" s="414">
        <f t="shared" si="10"/>
        <v>0</v>
      </c>
      <c r="X55" s="414">
        <f t="shared" si="10"/>
        <v>0</v>
      </c>
      <c r="Y55" s="414">
        <f t="shared" si="10"/>
        <v>0</v>
      </c>
      <c r="Z55" s="414">
        <f t="shared" si="10"/>
        <v>602.5</v>
      </c>
      <c r="AA55" s="415">
        <f>+AA9+AA19+AA20</f>
        <v>8309.6</v>
      </c>
    </row>
    <row r="56" spans="6:27" s="414" customFormat="1" ht="13.5" x14ac:dyDescent="0.15">
      <c r="F56" s="416"/>
    </row>
    <row r="57" spans="6:27" s="414" customFormat="1" ht="13.5" x14ac:dyDescent="0.15">
      <c r="F57" s="416"/>
    </row>
    <row r="58" spans="6:27" s="414" customFormat="1" ht="13.5" x14ac:dyDescent="0.15">
      <c r="F58" s="416"/>
    </row>
    <row r="59" spans="6:27" s="414" customFormat="1" ht="13.5" x14ac:dyDescent="0.15">
      <c r="F59" s="416"/>
    </row>
  </sheetData>
  <sheetProtection algorithmName="SHA-512" hashValue="RsSqoLB2mZejsum0K+BKmoii5IrGTFAz6HuknQ3KqDkjKszZzM9dlxV4+ynNYnIzkoYscqxI2rmbzbGZf68ssg==" saltValue="n7hSh2icgLbvWPeM36bC3w==" spinCount="100000" sheet="1" objects="1" scenarios="1"/>
  <mergeCells count="33">
    <mergeCell ref="B3:F4"/>
    <mergeCell ref="V6:Z6"/>
    <mergeCell ref="C9:F9"/>
    <mergeCell ref="M6:N6"/>
    <mergeCell ref="Y4:Y5"/>
    <mergeCell ref="P6:U6"/>
    <mergeCell ref="D18:F18"/>
    <mergeCell ref="C10:F10"/>
    <mergeCell ref="C11:F11"/>
    <mergeCell ref="C12:F12"/>
    <mergeCell ref="C13:F13"/>
    <mergeCell ref="C14:F14"/>
    <mergeCell ref="C15:F15"/>
    <mergeCell ref="C16:F16"/>
    <mergeCell ref="C17:F17"/>
    <mergeCell ref="E26:F26"/>
    <mergeCell ref="E27:F27"/>
    <mergeCell ref="C26:C31"/>
    <mergeCell ref="D19:F19"/>
    <mergeCell ref="D20:F20"/>
    <mergeCell ref="E21:F21"/>
    <mergeCell ref="E31:F31"/>
    <mergeCell ref="E23:F23"/>
    <mergeCell ref="E25:F25"/>
    <mergeCell ref="E22:F22"/>
    <mergeCell ref="E46:F46"/>
    <mergeCell ref="E47:F47"/>
    <mergeCell ref="C37:C42"/>
    <mergeCell ref="D28:D30"/>
    <mergeCell ref="D43:F43"/>
    <mergeCell ref="E37:F37"/>
    <mergeCell ref="E44:F44"/>
    <mergeCell ref="E45:F45"/>
  </mergeCells>
  <phoneticPr fontId="3"/>
  <conditionalFormatting sqref="G23">
    <cfRule type="expression" dxfId="99" priority="1" stopIfTrue="1">
      <formula>$G$50=1</formula>
    </cfRule>
  </conditionalFormatting>
  <conditionalFormatting sqref="G24">
    <cfRule type="expression" dxfId="98" priority="2" stopIfTrue="1">
      <formula>$G$51=1</formula>
    </cfRule>
  </conditionalFormatting>
  <conditionalFormatting sqref="G44">
    <cfRule type="expression" dxfId="97" priority="3" stopIfTrue="1">
      <formula>$G$52=1</formula>
    </cfRule>
  </conditionalFormatting>
  <conditionalFormatting sqref="G46">
    <cfRule type="expression" dxfId="96" priority="4" stopIfTrue="1">
      <formula>$G$53=1</formula>
    </cfRule>
  </conditionalFormatting>
  <conditionalFormatting sqref="G47">
    <cfRule type="expression" dxfId="95" priority="5" stopIfTrue="1">
      <formula>$G$54=1</formula>
    </cfRule>
  </conditionalFormatting>
  <conditionalFormatting sqref="H23">
    <cfRule type="expression" dxfId="94" priority="6" stopIfTrue="1">
      <formula>$H$50=1</formula>
    </cfRule>
  </conditionalFormatting>
  <conditionalFormatting sqref="H24">
    <cfRule type="expression" dxfId="93" priority="7" stopIfTrue="1">
      <formula>$H$51=1</formula>
    </cfRule>
  </conditionalFormatting>
  <conditionalFormatting sqref="H44">
    <cfRule type="expression" dxfId="92" priority="8" stopIfTrue="1">
      <formula>$H$52=1</formula>
    </cfRule>
  </conditionalFormatting>
  <conditionalFormatting sqref="H46">
    <cfRule type="expression" dxfId="91" priority="9" stopIfTrue="1">
      <formula>$H$53=1</formula>
    </cfRule>
  </conditionalFormatting>
  <conditionalFormatting sqref="H47">
    <cfRule type="expression" dxfId="90" priority="10" stopIfTrue="1">
      <formula>$H$54=1</formula>
    </cfRule>
  </conditionalFormatting>
  <conditionalFormatting sqref="I23">
    <cfRule type="expression" dxfId="89" priority="11" stopIfTrue="1">
      <formula>$I$50=1</formula>
    </cfRule>
  </conditionalFormatting>
  <conditionalFormatting sqref="I24">
    <cfRule type="expression" dxfId="88" priority="12" stopIfTrue="1">
      <formula>$I$51=1</formula>
    </cfRule>
  </conditionalFormatting>
  <conditionalFormatting sqref="I44">
    <cfRule type="expression" dxfId="87" priority="100" stopIfTrue="1">
      <formula>$I$52=1</formula>
    </cfRule>
  </conditionalFormatting>
  <conditionalFormatting sqref="I46">
    <cfRule type="expression" dxfId="86" priority="13" stopIfTrue="1">
      <formula>$I$53=1</formula>
    </cfRule>
  </conditionalFormatting>
  <conditionalFormatting sqref="I47">
    <cfRule type="expression" dxfId="85" priority="14" stopIfTrue="1">
      <formula>$I$54=1</formula>
    </cfRule>
  </conditionalFormatting>
  <conditionalFormatting sqref="J23">
    <cfRule type="expression" dxfId="84" priority="15" stopIfTrue="1">
      <formula>$J$50=1</formula>
    </cfRule>
  </conditionalFormatting>
  <conditionalFormatting sqref="J24">
    <cfRule type="expression" dxfId="83" priority="16" stopIfTrue="1">
      <formula>$J$51=1</formula>
    </cfRule>
  </conditionalFormatting>
  <conditionalFormatting sqref="J44">
    <cfRule type="expression" dxfId="82" priority="17" stopIfTrue="1">
      <formula>$J$52=1</formula>
    </cfRule>
  </conditionalFormatting>
  <conditionalFormatting sqref="J46">
    <cfRule type="expression" dxfId="81" priority="18" stopIfTrue="1">
      <formula>$J$53=1</formula>
    </cfRule>
  </conditionalFormatting>
  <conditionalFormatting sqref="J47">
    <cfRule type="expression" dxfId="80" priority="19" stopIfTrue="1">
      <formula>$J$54=1</formula>
    </cfRule>
  </conditionalFormatting>
  <conditionalFormatting sqref="K23">
    <cfRule type="expression" dxfId="79" priority="20" stopIfTrue="1">
      <formula>$K$50=1</formula>
    </cfRule>
  </conditionalFormatting>
  <conditionalFormatting sqref="K24">
    <cfRule type="expression" dxfId="78" priority="21" stopIfTrue="1">
      <formula>$K$51=1</formula>
    </cfRule>
  </conditionalFormatting>
  <conditionalFormatting sqref="K44">
    <cfRule type="expression" dxfId="77" priority="22" stopIfTrue="1">
      <formula>$K$52=1</formula>
    </cfRule>
  </conditionalFormatting>
  <conditionalFormatting sqref="K46">
    <cfRule type="expression" dxfId="76" priority="23" stopIfTrue="1">
      <formula>$K$53=1</formula>
    </cfRule>
  </conditionalFormatting>
  <conditionalFormatting sqref="K47">
    <cfRule type="expression" dxfId="75" priority="24" stopIfTrue="1">
      <formula>$K$54=1</formula>
    </cfRule>
  </conditionalFormatting>
  <conditionalFormatting sqref="L23">
    <cfRule type="expression" dxfId="74" priority="25" stopIfTrue="1">
      <formula>$L$50=1</formula>
    </cfRule>
  </conditionalFormatting>
  <conditionalFormatting sqref="L24">
    <cfRule type="expression" dxfId="73" priority="26" stopIfTrue="1">
      <formula>$L$51=1</formula>
    </cfRule>
  </conditionalFormatting>
  <conditionalFormatting sqref="L44">
    <cfRule type="expression" dxfId="72" priority="27" stopIfTrue="1">
      <formula>$L$52=1</formula>
    </cfRule>
  </conditionalFormatting>
  <conditionalFormatting sqref="L46">
    <cfRule type="expression" dxfId="71" priority="28" stopIfTrue="1">
      <formula>$L$53=1</formula>
    </cfRule>
  </conditionalFormatting>
  <conditionalFormatting sqref="L47">
    <cfRule type="expression" dxfId="70" priority="29" stopIfTrue="1">
      <formula>$L$54=1</formula>
    </cfRule>
  </conditionalFormatting>
  <conditionalFormatting sqref="M23">
    <cfRule type="expression" dxfId="69" priority="30" stopIfTrue="1">
      <formula>$M$50=1</formula>
    </cfRule>
  </conditionalFormatting>
  <conditionalFormatting sqref="M24">
    <cfRule type="expression" dxfId="68" priority="31" stopIfTrue="1">
      <formula>$M$51=1</formula>
    </cfRule>
  </conditionalFormatting>
  <conditionalFormatting sqref="M44">
    <cfRule type="expression" dxfId="67" priority="32" stopIfTrue="1">
      <formula>$M$52=1</formula>
    </cfRule>
  </conditionalFormatting>
  <conditionalFormatting sqref="M46">
    <cfRule type="expression" dxfId="66" priority="33" stopIfTrue="1">
      <formula>$M$53=1</formula>
    </cfRule>
  </conditionalFormatting>
  <conditionalFormatting sqref="M47">
    <cfRule type="expression" dxfId="65" priority="34" stopIfTrue="1">
      <formula>$M$54=1</formula>
    </cfRule>
  </conditionalFormatting>
  <conditionalFormatting sqref="N23">
    <cfRule type="expression" dxfId="64" priority="35" stopIfTrue="1">
      <formula>$N$50=1</formula>
    </cfRule>
  </conditionalFormatting>
  <conditionalFormatting sqref="N24">
    <cfRule type="expression" dxfId="63" priority="36" stopIfTrue="1">
      <formula>$N$51=1</formula>
    </cfRule>
  </conditionalFormatting>
  <conditionalFormatting sqref="N44">
    <cfRule type="expression" dxfId="62" priority="37" stopIfTrue="1">
      <formula>$N$52=1</formula>
    </cfRule>
  </conditionalFormatting>
  <conditionalFormatting sqref="N46">
    <cfRule type="expression" dxfId="61" priority="38" stopIfTrue="1">
      <formula>$N$53=1</formula>
    </cfRule>
  </conditionalFormatting>
  <conditionalFormatting sqref="N47">
    <cfRule type="expression" dxfId="60" priority="39" stopIfTrue="1">
      <formula>$N$54=1</formula>
    </cfRule>
  </conditionalFormatting>
  <conditionalFormatting sqref="O23">
    <cfRule type="expression" dxfId="59" priority="40" stopIfTrue="1">
      <formula>$O$50=1</formula>
    </cfRule>
  </conditionalFormatting>
  <conditionalFormatting sqref="O24">
    <cfRule type="expression" dxfId="58" priority="41" stopIfTrue="1">
      <formula>$O$51=1</formula>
    </cfRule>
  </conditionalFormatting>
  <conditionalFormatting sqref="O44">
    <cfRule type="expression" dxfId="57" priority="42" stopIfTrue="1">
      <formula>$O$52=1</formula>
    </cfRule>
  </conditionalFormatting>
  <conditionalFormatting sqref="O46">
    <cfRule type="expression" dxfId="56" priority="43" stopIfTrue="1">
      <formula>$O$53=1</formula>
    </cfRule>
  </conditionalFormatting>
  <conditionalFormatting sqref="O47">
    <cfRule type="expression" dxfId="55" priority="44" stopIfTrue="1">
      <formula>$O$54=1</formula>
    </cfRule>
  </conditionalFormatting>
  <conditionalFormatting sqref="P23">
    <cfRule type="expression" dxfId="54" priority="45" stopIfTrue="1">
      <formula>$P$50=1</formula>
    </cfRule>
  </conditionalFormatting>
  <conditionalFormatting sqref="P24">
    <cfRule type="expression" dxfId="53" priority="99" stopIfTrue="1">
      <formula>$P$51=1</formula>
    </cfRule>
  </conditionalFormatting>
  <conditionalFormatting sqref="P44">
    <cfRule type="expression" dxfId="52" priority="46" stopIfTrue="1">
      <formula>$P$52=1</formula>
    </cfRule>
  </conditionalFormatting>
  <conditionalFormatting sqref="P46">
    <cfRule type="expression" dxfId="51" priority="47" stopIfTrue="1">
      <formula>$P$53=1</formula>
    </cfRule>
  </conditionalFormatting>
  <conditionalFormatting sqref="P47">
    <cfRule type="expression" dxfId="50" priority="48" stopIfTrue="1">
      <formula>$P$54=1</formula>
    </cfRule>
  </conditionalFormatting>
  <conditionalFormatting sqref="Q23">
    <cfRule type="expression" dxfId="49" priority="49" stopIfTrue="1">
      <formula>$Q$50=1</formula>
    </cfRule>
  </conditionalFormatting>
  <conditionalFormatting sqref="Q24">
    <cfRule type="expression" dxfId="48" priority="50" stopIfTrue="1">
      <formula>$G$51=1</formula>
    </cfRule>
  </conditionalFormatting>
  <conditionalFormatting sqref="Q44">
    <cfRule type="expression" dxfId="47" priority="51" stopIfTrue="1">
      <formula>$Q$52=1</formula>
    </cfRule>
  </conditionalFormatting>
  <conditionalFormatting sqref="Q46">
    <cfRule type="expression" dxfId="46" priority="52" stopIfTrue="1">
      <formula>$Q$53=1</formula>
    </cfRule>
  </conditionalFormatting>
  <conditionalFormatting sqref="Q47">
    <cfRule type="expression" dxfId="45" priority="53" stopIfTrue="1">
      <formula>$Q$54=1</formula>
    </cfRule>
  </conditionalFormatting>
  <conditionalFormatting sqref="R23">
    <cfRule type="expression" dxfId="44" priority="54" stopIfTrue="1">
      <formula>$R$50=1</formula>
    </cfRule>
  </conditionalFormatting>
  <conditionalFormatting sqref="R24">
    <cfRule type="expression" dxfId="43" priority="55" stopIfTrue="1">
      <formula>$R$51=1</formula>
    </cfRule>
  </conditionalFormatting>
  <conditionalFormatting sqref="R44">
    <cfRule type="expression" dxfId="42" priority="56" stopIfTrue="1">
      <formula>$R$52=1</formula>
    </cfRule>
  </conditionalFormatting>
  <conditionalFormatting sqref="R46">
    <cfRule type="expression" dxfId="41" priority="57" stopIfTrue="1">
      <formula>$R$53=1</formula>
    </cfRule>
  </conditionalFormatting>
  <conditionalFormatting sqref="R47">
    <cfRule type="expression" dxfId="40" priority="58" stopIfTrue="1">
      <formula>$R$54=1</formula>
    </cfRule>
  </conditionalFormatting>
  <conditionalFormatting sqref="S23">
    <cfRule type="expression" dxfId="39" priority="59" stopIfTrue="1">
      <formula>$S$50=1</formula>
    </cfRule>
  </conditionalFormatting>
  <conditionalFormatting sqref="S24">
    <cfRule type="expression" dxfId="38" priority="60" stopIfTrue="1">
      <formula>$S$51=1</formula>
    </cfRule>
  </conditionalFormatting>
  <conditionalFormatting sqref="S44">
    <cfRule type="expression" dxfId="37" priority="61" stopIfTrue="1">
      <formula>$S$52=1</formula>
    </cfRule>
  </conditionalFormatting>
  <conditionalFormatting sqref="S46">
    <cfRule type="expression" dxfId="36" priority="62" stopIfTrue="1">
      <formula>$S$53=1</formula>
    </cfRule>
  </conditionalFormatting>
  <conditionalFormatting sqref="S47">
    <cfRule type="expression" dxfId="35" priority="63" stopIfTrue="1">
      <formula>$S$54=1</formula>
    </cfRule>
  </conditionalFormatting>
  <conditionalFormatting sqref="T23">
    <cfRule type="expression" dxfId="34" priority="64" stopIfTrue="1">
      <formula>$T$50=1</formula>
    </cfRule>
  </conditionalFormatting>
  <conditionalFormatting sqref="T24">
    <cfRule type="expression" dxfId="33" priority="65" stopIfTrue="1">
      <formula>$T$51=1</formula>
    </cfRule>
  </conditionalFormatting>
  <conditionalFormatting sqref="T44">
    <cfRule type="expression" dxfId="32" priority="66" stopIfTrue="1">
      <formula>$T$52=1</formula>
    </cfRule>
  </conditionalFormatting>
  <conditionalFormatting sqref="T46">
    <cfRule type="expression" dxfId="31" priority="67" stopIfTrue="1">
      <formula>$T$53=1</formula>
    </cfRule>
  </conditionalFormatting>
  <conditionalFormatting sqref="T47">
    <cfRule type="expression" dxfId="30" priority="68" stopIfTrue="1">
      <formula>$T$54=1</formula>
    </cfRule>
  </conditionalFormatting>
  <conditionalFormatting sqref="U23">
    <cfRule type="expression" dxfId="29" priority="69" stopIfTrue="1">
      <formula>$U$50=1</formula>
    </cfRule>
  </conditionalFormatting>
  <conditionalFormatting sqref="U24">
    <cfRule type="expression" dxfId="28" priority="70" stopIfTrue="1">
      <formula>$U$51=1</formula>
    </cfRule>
  </conditionalFormatting>
  <conditionalFormatting sqref="U44">
    <cfRule type="expression" dxfId="27" priority="71" stopIfTrue="1">
      <formula>$U$52=1</formula>
    </cfRule>
  </conditionalFormatting>
  <conditionalFormatting sqref="U46">
    <cfRule type="expression" dxfId="26" priority="72" stopIfTrue="1">
      <formula>$U$53=1</formula>
    </cfRule>
  </conditionalFormatting>
  <conditionalFormatting sqref="U47">
    <cfRule type="expression" dxfId="25" priority="73" stopIfTrue="1">
      <formula>$U$54=1</formula>
    </cfRule>
  </conditionalFormatting>
  <conditionalFormatting sqref="V23">
    <cfRule type="expression" dxfId="24" priority="74" stopIfTrue="1">
      <formula>$V$50=1</formula>
    </cfRule>
  </conditionalFormatting>
  <conditionalFormatting sqref="V24">
    <cfRule type="expression" dxfId="23" priority="75" stopIfTrue="1">
      <formula>$V$51=1</formula>
    </cfRule>
  </conditionalFormatting>
  <conditionalFormatting sqref="V44">
    <cfRule type="expression" dxfId="22" priority="76" stopIfTrue="1">
      <formula>$V$52=1</formula>
    </cfRule>
  </conditionalFormatting>
  <conditionalFormatting sqref="V46">
    <cfRule type="expression" dxfId="21" priority="77" stopIfTrue="1">
      <formula>$V$53=1</formula>
    </cfRule>
  </conditionalFormatting>
  <conditionalFormatting sqref="V47">
    <cfRule type="expression" dxfId="20" priority="78" stopIfTrue="1">
      <formula>$V$54=1</formula>
    </cfRule>
  </conditionalFormatting>
  <conditionalFormatting sqref="W23">
    <cfRule type="expression" dxfId="19" priority="79" stopIfTrue="1">
      <formula>$W$50=1</formula>
    </cfRule>
  </conditionalFormatting>
  <conditionalFormatting sqref="W24">
    <cfRule type="expression" dxfId="18" priority="80" stopIfTrue="1">
      <formula>$W$51=1</formula>
    </cfRule>
  </conditionalFormatting>
  <conditionalFormatting sqref="W44">
    <cfRule type="expression" dxfId="17" priority="81" stopIfTrue="1">
      <formula>$W$52=1</formula>
    </cfRule>
  </conditionalFormatting>
  <conditionalFormatting sqref="W46">
    <cfRule type="expression" dxfId="16" priority="82" stopIfTrue="1">
      <formula>$W$53=1</formula>
    </cfRule>
  </conditionalFormatting>
  <conditionalFormatting sqref="W47">
    <cfRule type="expression" dxfId="15" priority="83" stopIfTrue="1">
      <formula>$W$54=1</formula>
    </cfRule>
  </conditionalFormatting>
  <conditionalFormatting sqref="X23">
    <cfRule type="expression" dxfId="14" priority="84" stopIfTrue="1">
      <formula>$X$50=1</formula>
    </cfRule>
  </conditionalFormatting>
  <conditionalFormatting sqref="X24">
    <cfRule type="expression" dxfId="13" priority="85" stopIfTrue="1">
      <formula>$X$51=1</formula>
    </cfRule>
  </conditionalFormatting>
  <conditionalFormatting sqref="X44">
    <cfRule type="expression" dxfId="12" priority="86" stopIfTrue="1">
      <formula>$X$52=1</formula>
    </cfRule>
  </conditionalFormatting>
  <conditionalFormatting sqref="X46">
    <cfRule type="expression" dxfId="11" priority="87" stopIfTrue="1">
      <formula>$X$53=1</formula>
    </cfRule>
  </conditionalFormatting>
  <conditionalFormatting sqref="X47">
    <cfRule type="expression" dxfId="10" priority="88" stopIfTrue="1">
      <formula>$X$54=1</formula>
    </cfRule>
  </conditionalFormatting>
  <conditionalFormatting sqref="Y23">
    <cfRule type="expression" dxfId="9" priority="89" stopIfTrue="1">
      <formula>$Y$50=1</formula>
    </cfRule>
  </conditionalFormatting>
  <conditionalFormatting sqref="Y24">
    <cfRule type="expression" dxfId="8" priority="90" stopIfTrue="1">
      <formula>$Y$51=1</formula>
    </cfRule>
  </conditionalFormatting>
  <conditionalFormatting sqref="Y44">
    <cfRule type="expression" dxfId="7" priority="91" stopIfTrue="1">
      <formula>$Y$52=1</formula>
    </cfRule>
  </conditionalFormatting>
  <conditionalFormatting sqref="Y46">
    <cfRule type="expression" dxfId="6" priority="92" stopIfTrue="1">
      <formula>$Y$53=1</formula>
    </cfRule>
  </conditionalFormatting>
  <conditionalFormatting sqref="Y47">
    <cfRule type="expression" dxfId="5" priority="93" stopIfTrue="1">
      <formula>$Y$54=1</formula>
    </cfRule>
  </conditionalFormatting>
  <conditionalFormatting sqref="Z23">
    <cfRule type="expression" dxfId="4" priority="94" stopIfTrue="1">
      <formula>$Z$50=1</formula>
    </cfRule>
  </conditionalFormatting>
  <conditionalFormatting sqref="Z24">
    <cfRule type="expression" dxfId="3" priority="95" stopIfTrue="1">
      <formula>$Z$51=1</formula>
    </cfRule>
  </conditionalFormatting>
  <conditionalFormatting sqref="Z44">
    <cfRule type="expression" dxfId="2" priority="96" stopIfTrue="1">
      <formula>$Z$52=1</formula>
    </cfRule>
  </conditionalFormatting>
  <conditionalFormatting sqref="Z46">
    <cfRule type="expression" dxfId="1" priority="97" stopIfTrue="1">
      <formula>$Z$53=1</formula>
    </cfRule>
  </conditionalFormatting>
  <conditionalFormatting sqref="Z47">
    <cfRule type="expression" dxfId="0" priority="98" stopIfTrue="1">
      <formula>$Z$54=1</formula>
    </cfRule>
  </conditionalFormatting>
  <printOptions horizontalCentered="1"/>
  <pageMargins left="0.39370078740157483" right="0.39370078740157483" top="0.6692913385826772" bottom="0.55118110236220474" header="0.51181102362204722" footer="0.51181102362204722"/>
  <pageSetup paperSize="9" scale="51" orientation="landscape"/>
  <headerFooter alignWithMargins="0"/>
  <drawing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dimension ref="A1:P80"/>
  <sheetViews>
    <sheetView showGridLines="0" showZeros="0" view="pageBreakPreview" topLeftCell="B1" zoomScale="130" zoomScaleNormal="100" zoomScaleSheetLayoutView="130" workbookViewId="0">
      <selection activeCell="B1" sqref="B1"/>
    </sheetView>
  </sheetViews>
  <sheetFormatPr defaultColWidth="9" defaultRowHeight="12" x14ac:dyDescent="0.15"/>
  <cols>
    <col min="1" max="1" width="3.375" style="22" hidden="1" customWidth="1"/>
    <col min="2" max="2" width="3.375" style="22" customWidth="1"/>
    <col min="3" max="3" width="3.375" style="21" customWidth="1"/>
    <col min="4" max="4" width="2.625" style="21" customWidth="1"/>
    <col min="5" max="5" width="9.625" style="21" customWidth="1"/>
    <col min="6" max="6" width="2.75" style="21" customWidth="1"/>
    <col min="7" max="7" width="6.75" style="21" customWidth="1"/>
    <col min="8" max="8" width="13.75" style="21" customWidth="1"/>
    <col min="9" max="9" width="5.75" style="21" customWidth="1"/>
    <col min="10" max="10" width="3.75" style="21" customWidth="1"/>
    <col min="11" max="11" width="10.75" style="21" customWidth="1"/>
    <col min="12" max="12" width="6.75" style="21" customWidth="1"/>
    <col min="13" max="13" width="7.75" style="21" customWidth="1"/>
    <col min="14" max="14" width="6.75" style="21" customWidth="1"/>
    <col min="15" max="15" width="7.75" style="21" customWidth="1"/>
    <col min="16" max="16" width="2.25" style="21" customWidth="1"/>
    <col min="17" max="16384" width="9" style="21"/>
  </cols>
  <sheetData>
    <row r="1" spans="1:16" ht="16.149999999999999" customHeight="1" x14ac:dyDescent="0.15">
      <c r="C1" s="74" t="s">
        <v>272</v>
      </c>
    </row>
    <row r="2" spans="1:16" ht="16.149999999999999" customHeight="1" x14ac:dyDescent="0.15">
      <c r="C2" s="74"/>
    </row>
    <row r="3" spans="1:16" ht="13.9" customHeight="1" thickBot="1" x14ac:dyDescent="0.2">
      <c r="O3" s="98" t="s">
        <v>158</v>
      </c>
    </row>
    <row r="4" spans="1:16" ht="13.5" x14ac:dyDescent="0.15">
      <c r="A4" s="21">
        <v>14</v>
      </c>
      <c r="M4" s="499" t="s">
        <v>325</v>
      </c>
      <c r="N4" s="96" t="s">
        <v>112</v>
      </c>
      <c r="O4" s="97" t="s">
        <v>113</v>
      </c>
    </row>
    <row r="5" spans="1:16" ht="20.100000000000001" customHeight="1" thickBot="1" x14ac:dyDescent="0.2">
      <c r="A5" s="22" t="e">
        <f>+#REF!</f>
        <v>#REF!</v>
      </c>
      <c r="C5" s="21" t="s">
        <v>295</v>
      </c>
      <c r="M5" s="692"/>
      <c r="N5" s="234" t="str">
        <f>+表紙!N28</f>
        <v>○</v>
      </c>
      <c r="O5" s="235" t="str">
        <f>+表紙!O28</f>
        <v>　</v>
      </c>
    </row>
    <row r="6" spans="1:16" ht="13.5" x14ac:dyDescent="0.15">
      <c r="C6" s="450" t="s">
        <v>390</v>
      </c>
      <c r="D6" s="451"/>
      <c r="E6" s="451"/>
      <c r="F6" s="451"/>
      <c r="G6" s="451"/>
      <c r="H6" s="451"/>
      <c r="I6" s="451"/>
      <c r="J6" s="451"/>
      <c r="K6" s="451"/>
      <c r="L6" s="451"/>
      <c r="M6" s="451"/>
      <c r="N6" s="451"/>
      <c r="O6" s="451"/>
    </row>
    <row r="7" spans="1:16" ht="7.5" customHeight="1" x14ac:dyDescent="0.15">
      <c r="C7" s="75"/>
      <c r="D7" s="76"/>
      <c r="E7" s="76"/>
      <c r="F7" s="76"/>
      <c r="G7" s="76"/>
      <c r="H7" s="76"/>
      <c r="I7" s="76"/>
      <c r="J7" s="76"/>
      <c r="K7" s="76"/>
      <c r="L7" s="76"/>
      <c r="M7" s="76"/>
      <c r="N7" s="76"/>
      <c r="O7" s="77"/>
    </row>
    <row r="8" spans="1:16" ht="12" customHeight="1" x14ac:dyDescent="0.15">
      <c r="C8" s="476" t="s">
        <v>296</v>
      </c>
      <c r="D8" s="708"/>
      <c r="E8" s="708"/>
      <c r="F8" s="708"/>
      <c r="G8" s="708"/>
      <c r="H8" s="708"/>
      <c r="I8" s="708"/>
      <c r="J8" s="708"/>
      <c r="K8" s="708"/>
      <c r="L8" s="708"/>
      <c r="M8" s="708"/>
      <c r="N8" s="708"/>
      <c r="O8" s="709"/>
      <c r="P8" s="20"/>
    </row>
    <row r="9" spans="1:16" ht="12" customHeight="1" x14ac:dyDescent="0.15">
      <c r="C9" s="710"/>
      <c r="D9" s="711"/>
      <c r="E9" s="711"/>
      <c r="F9" s="711"/>
      <c r="G9" s="711"/>
      <c r="H9" s="711"/>
      <c r="I9" s="711"/>
      <c r="J9" s="711"/>
      <c r="K9" s="711"/>
      <c r="L9" s="711"/>
      <c r="M9" s="711"/>
      <c r="N9" s="711"/>
      <c r="O9" s="712"/>
    </row>
    <row r="10" spans="1:16" ht="10.15" customHeight="1" x14ac:dyDescent="0.15">
      <c r="C10" s="78"/>
      <c r="O10" s="79"/>
    </row>
    <row r="11" spans="1:16" ht="13.5" x14ac:dyDescent="0.15">
      <c r="C11" s="78"/>
      <c r="L11" s="713" t="str">
        <f>+表紙!L34</f>
        <v>令和  ６  年  ６  月２６ 日</v>
      </c>
      <c r="M11" s="714"/>
      <c r="N11" s="714"/>
      <c r="O11" s="715"/>
    </row>
    <row r="12" spans="1:16" ht="13.15" customHeight="1" x14ac:dyDescent="0.15">
      <c r="C12" s="78"/>
      <c r="O12" s="80"/>
    </row>
    <row r="13" spans="1:16" ht="13.5" x14ac:dyDescent="0.15">
      <c r="C13" s="716" t="str">
        <f>+表紙!C36</f>
        <v>横浜市長</v>
      </c>
      <c r="D13" s="717"/>
      <c r="E13" s="717"/>
      <c r="F13" s="717"/>
      <c r="G13" s="88" t="s">
        <v>5</v>
      </c>
      <c r="O13" s="79"/>
    </row>
    <row r="14" spans="1:16" ht="8.25" customHeight="1" x14ac:dyDescent="0.15">
      <c r="C14" s="78"/>
      <c r="O14" s="79"/>
    </row>
    <row r="15" spans="1:16" ht="13.15" customHeight="1" x14ac:dyDescent="0.15">
      <c r="A15" s="22">
        <v>3</v>
      </c>
      <c r="C15" s="78"/>
      <c r="H15" s="222" t="s">
        <v>270</v>
      </c>
      <c r="I15" s="222"/>
      <c r="O15" s="79"/>
    </row>
    <row r="16" spans="1:16" ht="26.25" customHeight="1" x14ac:dyDescent="0.15">
      <c r="C16" s="78"/>
      <c r="H16" s="23" t="s">
        <v>6</v>
      </c>
      <c r="I16" s="23"/>
      <c r="J16" s="705" t="str">
        <f>+表紙!J39</f>
        <v>横浜市中区相生町3-56-1</v>
      </c>
      <c r="K16" s="705"/>
      <c r="L16" s="706"/>
      <c r="M16" s="706"/>
      <c r="N16" s="706"/>
      <c r="O16" s="707"/>
    </row>
    <row r="17" spans="1:15" ht="26.25" customHeight="1" x14ac:dyDescent="0.15">
      <c r="C17" s="78"/>
      <c r="H17" s="23" t="s">
        <v>7</v>
      </c>
      <c r="I17" s="23"/>
      <c r="J17" s="705" t="str">
        <f>+表紙!J40</f>
        <v>風越建設株式会社　代表取締役　出川　久</v>
      </c>
      <c r="K17" s="705"/>
      <c r="L17" s="706"/>
      <c r="M17" s="706"/>
      <c r="N17" s="706"/>
      <c r="O17" s="707"/>
    </row>
    <row r="18" spans="1:15" x14ac:dyDescent="0.15">
      <c r="C18" s="78"/>
      <c r="J18" s="21" t="s">
        <v>8</v>
      </c>
      <c r="O18" s="79"/>
    </row>
    <row r="19" spans="1:15" x14ac:dyDescent="0.15">
      <c r="C19" s="78"/>
      <c r="J19" s="24" t="s">
        <v>9</v>
      </c>
      <c r="K19" s="24"/>
      <c r="L19" s="718" t="str">
        <f>IF(+表紙!L42="","",+表紙!L42)</f>
        <v>０４５（２３２）５５８８</v>
      </c>
      <c r="M19" s="718"/>
      <c r="N19" s="718"/>
      <c r="O19" s="719"/>
    </row>
    <row r="20" spans="1:15" x14ac:dyDescent="0.15">
      <c r="C20" s="78"/>
      <c r="J20" s="24"/>
      <c r="K20" s="24"/>
      <c r="O20" s="79"/>
    </row>
    <row r="21" spans="1:15" ht="6" customHeight="1" x14ac:dyDescent="0.15">
      <c r="C21" s="78"/>
      <c r="O21" s="79"/>
    </row>
    <row r="22" spans="1:15" ht="30" customHeight="1" x14ac:dyDescent="0.15">
      <c r="A22" s="22">
        <v>4</v>
      </c>
      <c r="C22" s="726" t="s">
        <v>447</v>
      </c>
      <c r="D22" s="727"/>
      <c r="E22" s="727"/>
      <c r="F22" s="727"/>
      <c r="G22" s="727"/>
      <c r="H22" s="727"/>
      <c r="I22" s="727"/>
      <c r="J22" s="727"/>
      <c r="K22" s="727"/>
      <c r="L22" s="727"/>
      <c r="M22" s="727"/>
      <c r="N22" s="727"/>
      <c r="O22" s="728"/>
    </row>
    <row r="23" spans="1:15" x14ac:dyDescent="0.15">
      <c r="C23" s="81"/>
      <c r="D23" s="25"/>
      <c r="E23" s="25"/>
      <c r="F23" s="25"/>
      <c r="G23" s="25"/>
      <c r="H23" s="25"/>
      <c r="I23" s="25"/>
      <c r="J23" s="25"/>
      <c r="K23" s="25"/>
      <c r="L23" s="25"/>
      <c r="M23" s="25"/>
      <c r="N23" s="25"/>
      <c r="O23" s="82"/>
    </row>
    <row r="24" spans="1:15" ht="18" customHeight="1" x14ac:dyDescent="0.15">
      <c r="C24" s="467" t="s">
        <v>10</v>
      </c>
      <c r="D24" s="504"/>
      <c r="E24" s="505"/>
      <c r="F24" s="735" t="str">
        <f>+表紙!F47</f>
        <v>風越建設株式会社</v>
      </c>
      <c r="G24" s="736"/>
      <c r="H24" s="737"/>
      <c r="I24" s="737"/>
      <c r="J24" s="737"/>
      <c r="K24" s="737"/>
      <c r="L24" s="737"/>
      <c r="M24" s="501" t="s">
        <v>449</v>
      </c>
      <c r="N24" s="740"/>
      <c r="O24" s="741"/>
    </row>
    <row r="25" spans="1:15" ht="18" customHeight="1" x14ac:dyDescent="0.15">
      <c r="C25" s="506"/>
      <c r="D25" s="507"/>
      <c r="E25" s="508"/>
      <c r="F25" s="738"/>
      <c r="G25" s="739"/>
      <c r="H25" s="739"/>
      <c r="I25" s="739"/>
      <c r="J25" s="739"/>
      <c r="K25" s="739"/>
      <c r="L25" s="739"/>
      <c r="M25" s="742">
        <f>表紙!M48</f>
        <v>2729</v>
      </c>
      <c r="N25" s="743"/>
      <c r="O25" s="744"/>
    </row>
    <row r="26" spans="1:15" ht="18" customHeight="1" x14ac:dyDescent="0.15">
      <c r="C26" s="467" t="s">
        <v>11</v>
      </c>
      <c r="D26" s="468"/>
      <c r="E26" s="469"/>
      <c r="F26" s="729" t="str">
        <f>+表紙!F49</f>
        <v>横浜市中区相生町３－５６－１</v>
      </c>
      <c r="G26" s="730"/>
      <c r="H26" s="730"/>
      <c r="I26" s="730"/>
      <c r="J26" s="730"/>
      <c r="K26" s="730"/>
      <c r="L26" s="126" t="s">
        <v>172</v>
      </c>
      <c r="M26" s="223"/>
      <c r="N26" s="733" t="str">
        <f>IF(+表紙!N49="","",+表紙!N49)</f>
        <v>045（232）5588</v>
      </c>
      <c r="O26" s="734"/>
    </row>
    <row r="27" spans="1:15" ht="18" customHeight="1" x14ac:dyDescent="0.15">
      <c r="C27" s="470"/>
      <c r="D27" s="471"/>
      <c r="E27" s="472"/>
      <c r="F27" s="731"/>
      <c r="G27" s="732"/>
      <c r="H27" s="732"/>
      <c r="I27" s="732"/>
      <c r="J27" s="732"/>
      <c r="K27" s="732"/>
      <c r="L27" s="220"/>
      <c r="M27" s="219"/>
      <c r="N27" s="221"/>
      <c r="O27" s="125"/>
    </row>
    <row r="28" spans="1:15" ht="26.25" customHeight="1" x14ac:dyDescent="0.15">
      <c r="C28" s="178" t="s">
        <v>364</v>
      </c>
      <c r="D28" s="179"/>
      <c r="E28" s="179"/>
      <c r="F28" s="30"/>
      <c r="G28" s="30"/>
      <c r="H28" s="30"/>
      <c r="I28" s="30"/>
      <c r="J28" s="30"/>
      <c r="K28" s="30"/>
      <c r="L28" s="303"/>
      <c r="M28" s="293"/>
      <c r="N28" s="304"/>
      <c r="O28" s="294"/>
    </row>
    <row r="29" spans="1:15" ht="24" customHeight="1" x14ac:dyDescent="0.15">
      <c r="C29" s="295"/>
      <c r="D29" s="305" t="s">
        <v>17</v>
      </c>
      <c r="E29" s="306" t="s">
        <v>12</v>
      </c>
      <c r="F29" s="694" t="str">
        <f>+表紙!F52</f>
        <v>Ｄ－建設業</v>
      </c>
      <c r="G29" s="696"/>
      <c r="H29" s="696"/>
      <c r="I29" s="696"/>
      <c r="J29" s="30" t="s">
        <v>47</v>
      </c>
      <c r="K29" s="30"/>
      <c r="L29" s="745" t="str">
        <f>+表紙!L52</f>
        <v>総合建設業</v>
      </c>
      <c r="M29" s="745"/>
      <c r="N29" s="703"/>
      <c r="O29" s="704"/>
    </row>
    <row r="30" spans="1:15" ht="22.5" customHeight="1" x14ac:dyDescent="0.15">
      <c r="C30" s="296"/>
      <c r="D30" s="307" t="s">
        <v>19</v>
      </c>
      <c r="E30" s="308" t="s">
        <v>365</v>
      </c>
      <c r="F30" s="694" t="s">
        <v>366</v>
      </c>
      <c r="G30" s="418"/>
      <c r="H30" s="695"/>
      <c r="I30" s="694" t="s">
        <v>367</v>
      </c>
      <c r="J30" s="421"/>
      <c r="K30" s="431"/>
      <c r="L30" s="697">
        <f>+表紙!L53</f>
        <v>0</v>
      </c>
      <c r="M30" s="698"/>
      <c r="N30" s="309" t="s">
        <v>368</v>
      </c>
      <c r="O30" s="310"/>
    </row>
    <row r="31" spans="1:15" ht="22.5" customHeight="1" x14ac:dyDescent="0.15">
      <c r="C31" s="296"/>
      <c r="D31" s="295"/>
      <c r="E31" s="311"/>
      <c r="F31" s="694" t="s">
        <v>369</v>
      </c>
      <c r="G31" s="418"/>
      <c r="H31" s="695"/>
      <c r="I31" s="696" t="s">
        <v>370</v>
      </c>
      <c r="J31" s="421"/>
      <c r="K31" s="421"/>
      <c r="L31" s="697">
        <f>+表紙!L54</f>
        <v>6700</v>
      </c>
      <c r="M31" s="698"/>
      <c r="N31" s="309" t="s">
        <v>368</v>
      </c>
      <c r="O31" s="310"/>
    </row>
    <row r="32" spans="1:15" ht="22.5" customHeight="1" x14ac:dyDescent="0.15">
      <c r="C32" s="296"/>
      <c r="D32" s="424" t="s">
        <v>371</v>
      </c>
      <c r="E32" s="425"/>
      <c r="F32" s="694" t="s">
        <v>372</v>
      </c>
      <c r="G32" s="418"/>
      <c r="H32" s="695"/>
      <c r="I32" s="696" t="s">
        <v>373</v>
      </c>
      <c r="J32" s="421"/>
      <c r="K32" s="421"/>
      <c r="L32" s="697">
        <f>+表紙!L55</f>
        <v>0</v>
      </c>
      <c r="M32" s="698"/>
      <c r="N32" s="309" t="s">
        <v>374</v>
      </c>
      <c r="O32" s="310"/>
    </row>
    <row r="33" spans="3:15" ht="22.5" customHeight="1" x14ac:dyDescent="0.15">
      <c r="C33" s="296"/>
      <c r="D33" s="424"/>
      <c r="E33" s="425"/>
      <c r="F33" s="694" t="s">
        <v>375</v>
      </c>
      <c r="G33" s="418"/>
      <c r="H33" s="695"/>
      <c r="I33" s="696" t="s">
        <v>376</v>
      </c>
      <c r="J33" s="421"/>
      <c r="K33" s="421"/>
      <c r="L33" s="697">
        <f>+表紙!L56</f>
        <v>0</v>
      </c>
      <c r="M33" s="698"/>
      <c r="N33" s="309" t="s">
        <v>368</v>
      </c>
      <c r="O33" s="310"/>
    </row>
    <row r="34" spans="3:15" ht="26.25" customHeight="1" x14ac:dyDescent="0.15">
      <c r="C34" s="296"/>
      <c r="D34" s="295"/>
      <c r="E34" s="311"/>
      <c r="F34" s="224" t="s">
        <v>377</v>
      </c>
      <c r="G34" s="312"/>
      <c r="H34" s="312"/>
      <c r="I34" s="312"/>
      <c r="J34" s="35"/>
      <c r="K34" s="35"/>
      <c r="L34" s="313"/>
      <c r="M34" s="313"/>
      <c r="N34" s="314"/>
      <c r="O34" s="315"/>
    </row>
    <row r="35" spans="3:15" ht="24" customHeight="1" x14ac:dyDescent="0.15">
      <c r="C35" s="296"/>
      <c r="D35" s="316"/>
      <c r="E35" s="317"/>
      <c r="F35" s="699">
        <f>+表紙!F58</f>
        <v>0</v>
      </c>
      <c r="G35" s="700"/>
      <c r="H35" s="700"/>
      <c r="I35" s="700"/>
      <c r="J35" s="700"/>
      <c r="K35" s="700"/>
      <c r="L35" s="700"/>
      <c r="M35" s="700"/>
      <c r="N35" s="700"/>
      <c r="O35" s="701"/>
    </row>
    <row r="36" spans="3:15" ht="23.25" customHeight="1" x14ac:dyDescent="0.15">
      <c r="C36" s="301"/>
      <c r="D36" s="318" t="s">
        <v>24</v>
      </c>
      <c r="E36" s="319" t="s">
        <v>378</v>
      </c>
      <c r="F36" s="702">
        <f>+表紙!F59</f>
        <v>102</v>
      </c>
      <c r="G36" s="703"/>
      <c r="H36" s="703"/>
      <c r="I36" s="703"/>
      <c r="J36" s="703"/>
      <c r="K36" s="703"/>
      <c r="L36" s="703"/>
      <c r="M36" s="703"/>
      <c r="N36" s="703"/>
      <c r="O36" s="704"/>
    </row>
    <row r="37" spans="3:15" ht="23.25" customHeight="1" x14ac:dyDescent="0.15">
      <c r="C37" s="720" t="s">
        <v>297</v>
      </c>
      <c r="D37" s="721"/>
      <c r="E37" s="722"/>
      <c r="F37" s="723" t="str">
        <f>+表紙!F60</f>
        <v>令和 ５ 年 ４ 月 １ 日 ～ 令和 ６ 年 ３ 月 31 日（ １ 年間）</v>
      </c>
      <c r="G37" s="724"/>
      <c r="H37" s="724"/>
      <c r="I37" s="724"/>
      <c r="J37" s="724"/>
      <c r="K37" s="724"/>
      <c r="L37" s="724"/>
      <c r="M37" s="724"/>
      <c r="N37" s="724"/>
      <c r="O37" s="725"/>
    </row>
    <row r="38" spans="3:15" ht="30" customHeight="1" x14ac:dyDescent="0.15">
      <c r="C38" s="178" t="s">
        <v>317</v>
      </c>
      <c r="D38" s="177"/>
      <c r="E38" s="179"/>
      <c r="F38" s="27"/>
      <c r="G38" s="27"/>
      <c r="H38" s="28"/>
      <c r="I38" s="28"/>
      <c r="J38" s="29"/>
      <c r="K38" s="29"/>
      <c r="L38" s="30"/>
      <c r="M38" s="30"/>
      <c r="N38" s="30"/>
      <c r="O38" s="31"/>
    </row>
    <row r="39" spans="3:15" ht="24.75" customHeight="1" x14ac:dyDescent="0.15">
      <c r="C39" s="751"/>
      <c r="D39" s="461" t="s">
        <v>298</v>
      </c>
      <c r="E39" s="463"/>
      <c r="F39" s="463"/>
      <c r="G39" s="462"/>
      <c r="H39" s="461" t="s">
        <v>318</v>
      </c>
      <c r="I39" s="462"/>
      <c r="J39" s="461" t="s">
        <v>299</v>
      </c>
      <c r="K39" s="463"/>
      <c r="L39" s="462"/>
      <c r="M39" s="461" t="s">
        <v>319</v>
      </c>
      <c r="N39" s="463"/>
      <c r="O39" s="462"/>
    </row>
    <row r="40" spans="3:15" ht="24.75" customHeight="1" x14ac:dyDescent="0.15">
      <c r="C40" s="752"/>
      <c r="D40" s="444" t="s">
        <v>300</v>
      </c>
      <c r="E40" s="445"/>
      <c r="F40" s="445"/>
      <c r="G40" s="446"/>
      <c r="H40" s="246">
        <f>+表紙!H63</f>
        <v>1903</v>
      </c>
      <c r="I40" s="241" t="s">
        <v>4</v>
      </c>
      <c r="J40" s="447" t="s">
        <v>324</v>
      </c>
      <c r="K40" s="448"/>
      <c r="L40" s="449"/>
      <c r="M40" s="746" t="str">
        <f>+表紙!M63</f>
        <v>0</v>
      </c>
      <c r="N40" s="747">
        <f>+表紙!N63</f>
        <v>0</v>
      </c>
      <c r="O40" s="306" t="s">
        <v>4</v>
      </c>
    </row>
    <row r="41" spans="3:15" ht="24.75" customHeight="1" x14ac:dyDescent="0.15">
      <c r="C41" s="752"/>
      <c r="D41" s="444" t="s">
        <v>301</v>
      </c>
      <c r="E41" s="445"/>
      <c r="F41" s="445"/>
      <c r="G41" s="446"/>
      <c r="H41" s="246" t="str">
        <f>+表紙!H64</f>
        <v>0</v>
      </c>
      <c r="I41" s="241" t="s">
        <v>4</v>
      </c>
      <c r="J41" s="447" t="s">
        <v>305</v>
      </c>
      <c r="K41" s="448"/>
      <c r="L41" s="449"/>
      <c r="M41" s="746" t="str">
        <f>+表紙!M64</f>
        <v>0</v>
      </c>
      <c r="N41" s="747">
        <f>+表紙!N64</f>
        <v>0</v>
      </c>
      <c r="O41" s="31" t="s">
        <v>4</v>
      </c>
    </row>
    <row r="42" spans="3:15" ht="24.75" customHeight="1" x14ac:dyDescent="0.15">
      <c r="C42" s="752"/>
      <c r="D42" s="444" t="s">
        <v>302</v>
      </c>
      <c r="E42" s="445"/>
      <c r="F42" s="445"/>
      <c r="G42" s="446"/>
      <c r="H42" s="246" t="str">
        <f>+表紙!H65</f>
        <v>0</v>
      </c>
      <c r="I42" s="241" t="s">
        <v>4</v>
      </c>
      <c r="J42" s="748" t="s">
        <v>306</v>
      </c>
      <c r="K42" s="749"/>
      <c r="L42" s="750"/>
      <c r="M42" s="746" t="str">
        <f>+表紙!M65</f>
        <v>0</v>
      </c>
      <c r="N42" s="747">
        <f>+表紙!N65</f>
        <v>0</v>
      </c>
      <c r="O42" s="181" t="s">
        <v>4</v>
      </c>
    </row>
    <row r="43" spans="3:15" ht="24.75" customHeight="1" x14ac:dyDescent="0.15">
      <c r="C43" s="176"/>
      <c r="D43" s="444" t="s">
        <v>303</v>
      </c>
      <c r="E43" s="445"/>
      <c r="F43" s="445"/>
      <c r="G43" s="446"/>
      <c r="H43" s="246" t="str">
        <f>+表紙!H66</f>
        <v>0</v>
      </c>
      <c r="I43" s="241" t="s">
        <v>4</v>
      </c>
      <c r="J43" s="748" t="s">
        <v>387</v>
      </c>
      <c r="K43" s="749"/>
      <c r="L43" s="750"/>
      <c r="M43" s="746" t="str">
        <f>+表紙!M66</f>
        <v>0</v>
      </c>
      <c r="N43" s="747">
        <f>+表紙!N66</f>
        <v>0</v>
      </c>
      <c r="O43" s="181" t="s">
        <v>4</v>
      </c>
    </row>
    <row r="44" spans="3:15" ht="24.75" customHeight="1" x14ac:dyDescent="0.15">
      <c r="C44" s="240"/>
      <c r="D44" s="444" t="s">
        <v>304</v>
      </c>
      <c r="E44" s="445"/>
      <c r="F44" s="445"/>
      <c r="G44" s="446"/>
      <c r="H44" s="246" t="str">
        <f>+表紙!H67</f>
        <v>0</v>
      </c>
      <c r="I44" s="241" t="s">
        <v>4</v>
      </c>
      <c r="J44" s="748" t="s">
        <v>388</v>
      </c>
      <c r="K44" s="749"/>
      <c r="L44" s="750"/>
      <c r="M44" s="746" t="str">
        <f>+表紙!M67</f>
        <v>0</v>
      </c>
      <c r="N44" s="747">
        <f>+表紙!N67</f>
        <v>0</v>
      </c>
      <c r="O44" s="181" t="s">
        <v>4</v>
      </c>
    </row>
    <row r="45" spans="3:15" ht="31.9" customHeight="1" x14ac:dyDescent="0.15">
      <c r="C45" s="753" t="s">
        <v>15</v>
      </c>
      <c r="D45" s="754"/>
      <c r="E45" s="755"/>
      <c r="F45" s="27"/>
      <c r="G45" s="27"/>
      <c r="H45" s="28"/>
      <c r="I45" s="28"/>
      <c r="J45" s="29"/>
      <c r="K45" s="29"/>
      <c r="L45" s="30"/>
      <c r="M45" s="30"/>
      <c r="N45" s="30"/>
      <c r="O45" s="31"/>
    </row>
    <row r="46" spans="3:15" ht="3.6" customHeight="1" x14ac:dyDescent="0.15">
      <c r="C46" s="229"/>
      <c r="D46" s="230"/>
      <c r="E46" s="230"/>
      <c r="F46" s="231"/>
      <c r="G46" s="231"/>
      <c r="H46" s="232"/>
      <c r="I46" s="232"/>
      <c r="J46" s="233"/>
      <c r="K46" s="233"/>
      <c r="L46" s="180"/>
      <c r="M46" s="180"/>
      <c r="N46" s="180"/>
      <c r="O46" s="232"/>
    </row>
    <row r="47" spans="3:15" ht="15" customHeight="1" x14ac:dyDescent="0.15">
      <c r="C47" s="450" t="s">
        <v>409</v>
      </c>
      <c r="D47" s="756"/>
      <c r="E47" s="756"/>
      <c r="F47" s="756"/>
      <c r="G47" s="756"/>
      <c r="H47" s="756"/>
      <c r="I47" s="756"/>
      <c r="J47" s="756"/>
      <c r="K47" s="756"/>
      <c r="L47" s="756"/>
      <c r="M47" s="756"/>
      <c r="N47" s="756"/>
      <c r="O47" s="756"/>
    </row>
    <row r="48" spans="3:15" ht="13.5" x14ac:dyDescent="0.15">
      <c r="C48" s="224" t="s">
        <v>240</v>
      </c>
      <c r="D48" s="4"/>
      <c r="E48" s="4"/>
      <c r="F48" s="32"/>
      <c r="G48" s="32"/>
      <c r="H48" s="33"/>
      <c r="I48" s="33"/>
      <c r="J48" s="34"/>
      <c r="K48" s="34"/>
      <c r="L48" s="35"/>
      <c r="M48" s="35"/>
      <c r="N48" s="35"/>
      <c r="O48" s="225"/>
    </row>
    <row r="49" spans="1:15" ht="15" customHeight="1" x14ac:dyDescent="0.15">
      <c r="A49" s="22">
        <v>11</v>
      </c>
      <c r="C49" s="226"/>
      <c r="D49" s="227"/>
      <c r="E49" s="227"/>
      <c r="F49" s="227"/>
      <c r="G49" s="227"/>
      <c r="H49" s="227"/>
      <c r="I49" s="227"/>
      <c r="J49" s="227"/>
      <c r="K49" s="227"/>
      <c r="L49" s="227"/>
      <c r="M49" s="227"/>
      <c r="N49" s="227"/>
      <c r="O49" s="228"/>
    </row>
    <row r="50" spans="1:15" ht="15" customHeight="1" x14ac:dyDescent="0.15">
      <c r="C50" s="182">
        <v>1</v>
      </c>
      <c r="D50" s="434" t="s">
        <v>440</v>
      </c>
      <c r="E50" s="434"/>
      <c r="F50" s="434"/>
      <c r="G50" s="434"/>
      <c r="H50" s="434"/>
      <c r="I50" s="434"/>
      <c r="J50" s="434"/>
      <c r="K50" s="434"/>
      <c r="L50" s="434"/>
      <c r="M50" s="434"/>
      <c r="N50" s="434"/>
      <c r="O50" s="435"/>
    </row>
    <row r="51" spans="1:15" ht="15" customHeight="1" x14ac:dyDescent="0.15">
      <c r="C51" s="182">
        <v>2</v>
      </c>
      <c r="D51" s="434" t="s">
        <v>362</v>
      </c>
      <c r="E51" s="434"/>
      <c r="F51" s="434"/>
      <c r="G51" s="434"/>
      <c r="H51" s="434"/>
      <c r="I51" s="434"/>
      <c r="J51" s="434"/>
      <c r="K51" s="434"/>
      <c r="L51" s="434"/>
      <c r="M51" s="434"/>
      <c r="N51" s="434"/>
      <c r="O51" s="435"/>
    </row>
    <row r="52" spans="1:15" ht="15" customHeight="1" x14ac:dyDescent="0.15">
      <c r="C52" s="182"/>
      <c r="D52" s="434" t="s">
        <v>363</v>
      </c>
      <c r="E52" s="434"/>
      <c r="F52" s="434"/>
      <c r="G52" s="434"/>
      <c r="H52" s="434"/>
      <c r="I52" s="434"/>
      <c r="J52" s="434"/>
      <c r="K52" s="434"/>
      <c r="L52" s="434"/>
      <c r="M52" s="434"/>
      <c r="N52" s="434"/>
      <c r="O52" s="435"/>
    </row>
    <row r="53" spans="1:15" ht="39" customHeight="1" x14ac:dyDescent="0.15">
      <c r="C53" s="182"/>
      <c r="D53" s="434" t="s">
        <v>379</v>
      </c>
      <c r="E53" s="434"/>
      <c r="F53" s="434"/>
      <c r="G53" s="434"/>
      <c r="H53" s="434"/>
      <c r="I53" s="434"/>
      <c r="J53" s="434"/>
      <c r="K53" s="434"/>
      <c r="L53" s="434"/>
      <c r="M53" s="434"/>
      <c r="N53" s="434"/>
      <c r="O53" s="435"/>
    </row>
    <row r="54" spans="1:15" ht="28.15" customHeight="1" x14ac:dyDescent="0.15">
      <c r="A54" s="21"/>
      <c r="B54" s="21"/>
      <c r="C54" s="182">
        <v>3</v>
      </c>
      <c r="D54" s="434" t="s">
        <v>442</v>
      </c>
      <c r="E54" s="434"/>
      <c r="F54" s="434"/>
      <c r="G54" s="434"/>
      <c r="H54" s="434"/>
      <c r="I54" s="434"/>
      <c r="J54" s="434"/>
      <c r="K54" s="434"/>
      <c r="L54" s="434"/>
      <c r="M54" s="434"/>
      <c r="N54" s="434"/>
      <c r="O54" s="435"/>
    </row>
    <row r="55" spans="1:15" ht="28.15" customHeight="1" x14ac:dyDescent="0.15">
      <c r="A55" s="21"/>
      <c r="B55" s="21"/>
      <c r="C55" s="182">
        <v>4</v>
      </c>
      <c r="D55" s="434" t="s">
        <v>448</v>
      </c>
      <c r="E55" s="434"/>
      <c r="F55" s="434"/>
      <c r="G55" s="434"/>
      <c r="H55" s="434"/>
      <c r="I55" s="434"/>
      <c r="J55" s="434"/>
      <c r="K55" s="434"/>
      <c r="L55" s="434"/>
      <c r="M55" s="434"/>
      <c r="N55" s="434"/>
      <c r="O55" s="435"/>
    </row>
    <row r="56" spans="1:15" ht="15" customHeight="1" x14ac:dyDescent="0.15">
      <c r="A56" s="21"/>
      <c r="B56" s="21"/>
      <c r="C56" s="182"/>
      <c r="D56" s="183" t="s">
        <v>391</v>
      </c>
      <c r="E56" s="434" t="s">
        <v>312</v>
      </c>
      <c r="F56" s="434"/>
      <c r="G56" s="434"/>
      <c r="H56" s="434"/>
      <c r="I56" s="434"/>
      <c r="J56" s="434"/>
      <c r="K56" s="434"/>
      <c r="L56" s="434"/>
      <c r="M56" s="434"/>
      <c r="N56" s="434"/>
      <c r="O56" s="435"/>
    </row>
    <row r="57" spans="1:15" ht="15" customHeight="1" x14ac:dyDescent="0.15">
      <c r="A57" s="21"/>
      <c r="B57" s="21"/>
      <c r="C57" s="182"/>
      <c r="D57" s="183" t="s">
        <v>392</v>
      </c>
      <c r="E57" s="434" t="s">
        <v>393</v>
      </c>
      <c r="F57" s="434"/>
      <c r="G57" s="434"/>
      <c r="H57" s="434"/>
      <c r="I57" s="434"/>
      <c r="J57" s="434"/>
      <c r="K57" s="434"/>
      <c r="L57" s="434"/>
      <c r="M57" s="434"/>
      <c r="N57" s="434"/>
      <c r="O57" s="435"/>
    </row>
    <row r="58" spans="1:15" ht="15" customHeight="1" x14ac:dyDescent="0.15">
      <c r="A58" s="21"/>
      <c r="B58" s="21"/>
      <c r="C58" s="182"/>
      <c r="D58" s="183" t="s">
        <v>394</v>
      </c>
      <c r="E58" s="434" t="s">
        <v>395</v>
      </c>
      <c r="F58" s="434"/>
      <c r="G58" s="434"/>
      <c r="H58" s="434"/>
      <c r="I58" s="434"/>
      <c r="J58" s="434"/>
      <c r="K58" s="434"/>
      <c r="L58" s="434"/>
      <c r="M58" s="434"/>
      <c r="N58" s="434"/>
      <c r="O58" s="435"/>
    </row>
    <row r="59" spans="1:15" ht="15" customHeight="1" x14ac:dyDescent="0.15">
      <c r="A59" s="21"/>
      <c r="B59" s="21"/>
      <c r="C59" s="182"/>
      <c r="D59" s="183" t="s">
        <v>396</v>
      </c>
      <c r="E59" s="434" t="s">
        <v>397</v>
      </c>
      <c r="F59" s="434"/>
      <c r="G59" s="434"/>
      <c r="H59" s="434"/>
      <c r="I59" s="434"/>
      <c r="J59" s="434"/>
      <c r="K59" s="434"/>
      <c r="L59" s="434"/>
      <c r="M59" s="434"/>
      <c r="N59" s="434"/>
      <c r="O59" s="435"/>
    </row>
    <row r="60" spans="1:15" ht="15" customHeight="1" x14ac:dyDescent="0.15">
      <c r="A60" s="21"/>
      <c r="B60" s="21"/>
      <c r="C60" s="182"/>
      <c r="D60" s="183" t="s">
        <v>398</v>
      </c>
      <c r="E60" s="434" t="s">
        <v>399</v>
      </c>
      <c r="F60" s="434"/>
      <c r="G60" s="434"/>
      <c r="H60" s="434"/>
      <c r="I60" s="434"/>
      <c r="J60" s="434"/>
      <c r="K60" s="434"/>
      <c r="L60" s="434"/>
      <c r="M60" s="434"/>
      <c r="N60" s="434"/>
      <c r="O60" s="435"/>
    </row>
    <row r="61" spans="1:15" ht="15" customHeight="1" x14ac:dyDescent="0.15">
      <c r="A61" s="21"/>
      <c r="B61" s="21"/>
      <c r="C61" s="182"/>
      <c r="D61" s="183" t="s">
        <v>400</v>
      </c>
      <c r="E61" s="434" t="s">
        <v>313</v>
      </c>
      <c r="F61" s="434"/>
      <c r="G61" s="434"/>
      <c r="H61" s="434"/>
      <c r="I61" s="434"/>
      <c r="J61" s="434"/>
      <c r="K61" s="434"/>
      <c r="L61" s="434"/>
      <c r="M61" s="434"/>
      <c r="N61" s="434"/>
      <c r="O61" s="435"/>
    </row>
    <row r="62" spans="1:15" ht="15" customHeight="1" x14ac:dyDescent="0.15">
      <c r="A62" s="21"/>
      <c r="B62" s="21"/>
      <c r="C62" s="182"/>
      <c r="D62" s="183" t="s">
        <v>401</v>
      </c>
      <c r="E62" s="434" t="s">
        <v>402</v>
      </c>
      <c r="F62" s="434"/>
      <c r="G62" s="434"/>
      <c r="H62" s="434"/>
      <c r="I62" s="434"/>
      <c r="J62" s="434"/>
      <c r="K62" s="434"/>
      <c r="L62" s="434"/>
      <c r="M62" s="434"/>
      <c r="N62" s="434"/>
      <c r="O62" s="435"/>
    </row>
    <row r="63" spans="1:15" ht="15" customHeight="1" x14ac:dyDescent="0.15">
      <c r="A63" s="21"/>
      <c r="B63" s="21"/>
      <c r="C63" s="182"/>
      <c r="D63" s="183" t="s">
        <v>403</v>
      </c>
      <c r="E63" s="434" t="s">
        <v>404</v>
      </c>
      <c r="F63" s="434"/>
      <c r="G63" s="434"/>
      <c r="H63" s="434"/>
      <c r="I63" s="434"/>
      <c r="J63" s="434"/>
      <c r="K63" s="434"/>
      <c r="L63" s="434"/>
      <c r="M63" s="434"/>
      <c r="N63" s="434"/>
      <c r="O63" s="435"/>
    </row>
    <row r="64" spans="1:15" ht="15" customHeight="1" x14ac:dyDescent="0.15">
      <c r="A64" s="21"/>
      <c r="B64" s="21"/>
      <c r="C64" s="182"/>
      <c r="D64" s="183" t="s">
        <v>405</v>
      </c>
      <c r="E64" s="434" t="s">
        <v>406</v>
      </c>
      <c r="F64" s="434"/>
      <c r="G64" s="434"/>
      <c r="H64" s="434"/>
      <c r="I64" s="434"/>
      <c r="J64" s="434"/>
      <c r="K64" s="434"/>
      <c r="L64" s="434"/>
      <c r="M64" s="434"/>
      <c r="N64" s="434"/>
      <c r="O64" s="435"/>
    </row>
    <row r="65" spans="1:15" ht="15" customHeight="1" x14ac:dyDescent="0.15">
      <c r="A65" s="21"/>
      <c r="B65" s="21"/>
      <c r="C65" s="182"/>
      <c r="D65" s="183" t="s">
        <v>307</v>
      </c>
      <c r="E65" s="434" t="s">
        <v>314</v>
      </c>
      <c r="F65" s="434"/>
      <c r="G65" s="434"/>
      <c r="H65" s="434"/>
      <c r="I65" s="434"/>
      <c r="J65" s="434"/>
      <c r="K65" s="434"/>
      <c r="L65" s="434"/>
      <c r="M65" s="434"/>
      <c r="N65" s="434"/>
      <c r="O65" s="435"/>
    </row>
    <row r="66" spans="1:15" ht="28.15" customHeight="1" x14ac:dyDescent="0.15">
      <c r="A66" s="21"/>
      <c r="B66" s="21"/>
      <c r="C66" s="182"/>
      <c r="D66" s="183" t="s">
        <v>308</v>
      </c>
      <c r="E66" s="434" t="s">
        <v>407</v>
      </c>
      <c r="F66" s="434"/>
      <c r="G66" s="434"/>
      <c r="H66" s="434"/>
      <c r="I66" s="434"/>
      <c r="J66" s="434"/>
      <c r="K66" s="434"/>
      <c r="L66" s="434"/>
      <c r="M66" s="434"/>
      <c r="N66" s="434"/>
      <c r="O66" s="435"/>
    </row>
    <row r="67" spans="1:15" ht="15" customHeight="1" x14ac:dyDescent="0.15">
      <c r="A67" s="21"/>
      <c r="B67" s="21"/>
      <c r="C67" s="182"/>
      <c r="D67" s="183" t="s">
        <v>309</v>
      </c>
      <c r="E67" s="434" t="s">
        <v>315</v>
      </c>
      <c r="F67" s="434"/>
      <c r="G67" s="434"/>
      <c r="H67" s="434"/>
      <c r="I67" s="434"/>
      <c r="J67" s="434"/>
      <c r="K67" s="434"/>
      <c r="L67" s="434"/>
      <c r="M67" s="434"/>
      <c r="N67" s="434"/>
      <c r="O67" s="435"/>
    </row>
    <row r="68" spans="1:15" ht="28.15" customHeight="1" x14ac:dyDescent="0.15">
      <c r="A68" s="21"/>
      <c r="B68" s="21"/>
      <c r="C68" s="182"/>
      <c r="D68" s="183" t="s">
        <v>310</v>
      </c>
      <c r="E68" s="434" t="s">
        <v>408</v>
      </c>
      <c r="F68" s="434"/>
      <c r="G68" s="434"/>
      <c r="H68" s="434"/>
      <c r="I68" s="434"/>
      <c r="J68" s="434"/>
      <c r="K68" s="434"/>
      <c r="L68" s="434"/>
      <c r="M68" s="434"/>
      <c r="N68" s="434"/>
      <c r="O68" s="435"/>
    </row>
    <row r="69" spans="1:15" ht="28.15" customHeight="1" x14ac:dyDescent="0.15">
      <c r="A69" s="21"/>
      <c r="B69" s="21"/>
      <c r="C69" s="182"/>
      <c r="D69" s="183" t="s">
        <v>311</v>
      </c>
      <c r="E69" s="434" t="s">
        <v>316</v>
      </c>
      <c r="F69" s="434"/>
      <c r="G69" s="434"/>
      <c r="H69" s="434"/>
      <c r="I69" s="434"/>
      <c r="J69" s="434"/>
      <c r="K69" s="434"/>
      <c r="L69" s="434"/>
      <c r="M69" s="434"/>
      <c r="N69" s="434"/>
      <c r="O69" s="435"/>
    </row>
    <row r="70" spans="1:15" ht="28.15" customHeight="1" x14ac:dyDescent="0.15">
      <c r="A70" s="21"/>
      <c r="B70" s="21"/>
      <c r="C70" s="182">
        <v>5</v>
      </c>
      <c r="D70" s="434" t="s">
        <v>386</v>
      </c>
      <c r="E70" s="434"/>
      <c r="F70" s="434"/>
      <c r="G70" s="434"/>
      <c r="H70" s="434"/>
      <c r="I70" s="434"/>
      <c r="J70" s="434"/>
      <c r="K70" s="434"/>
      <c r="L70" s="434"/>
      <c r="M70" s="434"/>
      <c r="N70" s="434"/>
      <c r="O70" s="435"/>
    </row>
    <row r="71" spans="1:15" ht="15" customHeight="1" x14ac:dyDescent="0.15">
      <c r="A71" s="21"/>
      <c r="B71" s="21"/>
      <c r="C71" s="182">
        <v>6</v>
      </c>
      <c r="D71" s="434" t="s">
        <v>385</v>
      </c>
      <c r="E71" s="434"/>
      <c r="F71" s="434"/>
      <c r="G71" s="434"/>
      <c r="H71" s="434"/>
      <c r="I71" s="434"/>
      <c r="J71" s="434"/>
      <c r="K71" s="434"/>
      <c r="L71" s="434"/>
      <c r="M71" s="434"/>
      <c r="N71" s="434"/>
      <c r="O71" s="435"/>
    </row>
    <row r="72" spans="1:15" ht="15" customHeight="1" x14ac:dyDescent="0.15">
      <c r="A72" s="21"/>
      <c r="B72" s="21"/>
      <c r="C72" s="184"/>
      <c r="D72" s="36"/>
      <c r="E72" s="36"/>
      <c r="F72" s="36"/>
      <c r="G72" s="36"/>
      <c r="H72" s="36"/>
      <c r="I72" s="36"/>
      <c r="J72" s="36"/>
      <c r="K72" s="36"/>
      <c r="L72" s="36"/>
      <c r="M72" s="36"/>
      <c r="N72" s="36"/>
      <c r="O72" s="37"/>
    </row>
    <row r="73" spans="1:15" ht="15" customHeight="1" x14ac:dyDescent="0.15">
      <c r="A73" s="21"/>
      <c r="B73" s="21"/>
    </row>
    <row r="74" spans="1:15" ht="23.25" customHeight="1" x14ac:dyDescent="0.15">
      <c r="A74" s="21"/>
      <c r="B74" s="21"/>
    </row>
    <row r="75" spans="1:15" ht="23.25" customHeight="1" x14ac:dyDescent="0.15">
      <c r="A75" s="21"/>
      <c r="B75" s="21"/>
    </row>
    <row r="76" spans="1:15" ht="23.25" customHeight="1" x14ac:dyDescent="0.15">
      <c r="A76" s="21"/>
      <c r="B76" s="21"/>
    </row>
    <row r="77" spans="1:15" ht="23.25" customHeight="1" x14ac:dyDescent="0.15">
      <c r="A77" s="21"/>
      <c r="B77" s="21"/>
    </row>
    <row r="78" spans="1:15" x14ac:dyDescent="0.15">
      <c r="A78" s="21"/>
      <c r="B78" s="21"/>
    </row>
    <row r="79" spans="1:15" x14ac:dyDescent="0.15">
      <c r="A79" s="21"/>
      <c r="B79" s="21"/>
    </row>
    <row r="80" spans="1:15" x14ac:dyDescent="0.15">
      <c r="A80" s="21"/>
      <c r="B80" s="21"/>
    </row>
  </sheetData>
  <sheetProtection algorithmName="SHA-512" hashValue="h/s92kwqEJCLgzKYzEy1X1g24B2sPSEt11Pml2h12U7DBwIeqAgGO7mkL7KxoMUmMuu0hrHQ4DeLGipHHEvs0Q==" saltValue="u9TFLYZ1I1IEbETv1aBSAw==" spinCount="100000" sheet="1" objects="1" scenarios="1"/>
  <mergeCells count="79">
    <mergeCell ref="C39:C42"/>
    <mergeCell ref="D71:O71"/>
    <mergeCell ref="E63:O63"/>
    <mergeCell ref="C45:E45"/>
    <mergeCell ref="C47:O47"/>
    <mergeCell ref="D50:O50"/>
    <mergeCell ref="E59:O59"/>
    <mergeCell ref="D54:O54"/>
    <mergeCell ref="D51:O51"/>
    <mergeCell ref="D55:O55"/>
    <mergeCell ref="M40:N40"/>
    <mergeCell ref="E56:O56"/>
    <mergeCell ref="D44:G44"/>
    <mergeCell ref="J44:L44"/>
    <mergeCell ref="M44:N44"/>
    <mergeCell ref="D42:G42"/>
    <mergeCell ref="D41:G41"/>
    <mergeCell ref="J41:L41"/>
    <mergeCell ref="J42:L42"/>
    <mergeCell ref="D40:G40"/>
    <mergeCell ref="M41:N41"/>
    <mergeCell ref="E57:O57"/>
    <mergeCell ref="E58:O58"/>
    <mergeCell ref="M43:N43"/>
    <mergeCell ref="M42:N42"/>
    <mergeCell ref="D43:G43"/>
    <mergeCell ref="J43:L43"/>
    <mergeCell ref="D52:O52"/>
    <mergeCell ref="D53:O53"/>
    <mergeCell ref="D70:O70"/>
    <mergeCell ref="E60:O60"/>
    <mergeCell ref="E61:O61"/>
    <mergeCell ref="E62:O62"/>
    <mergeCell ref="E66:O66"/>
    <mergeCell ref="E67:O67"/>
    <mergeCell ref="E69:O69"/>
    <mergeCell ref="E64:O64"/>
    <mergeCell ref="E65:O65"/>
    <mergeCell ref="E68:O68"/>
    <mergeCell ref="L19:O19"/>
    <mergeCell ref="C37:E37"/>
    <mergeCell ref="F37:O37"/>
    <mergeCell ref="C22:O22"/>
    <mergeCell ref="F26:K27"/>
    <mergeCell ref="N26:O26"/>
    <mergeCell ref="C26:E27"/>
    <mergeCell ref="C24:E25"/>
    <mergeCell ref="F24:L25"/>
    <mergeCell ref="M24:O24"/>
    <mergeCell ref="M25:O25"/>
    <mergeCell ref="F29:I29"/>
    <mergeCell ref="L29:O29"/>
    <mergeCell ref="F30:H30"/>
    <mergeCell ref="I30:K30"/>
    <mergeCell ref="L30:M30"/>
    <mergeCell ref="J17:O17"/>
    <mergeCell ref="M4:M5"/>
    <mergeCell ref="C6:O6"/>
    <mergeCell ref="C8:O9"/>
    <mergeCell ref="L11:O11"/>
    <mergeCell ref="J16:O16"/>
    <mergeCell ref="C13:F13"/>
    <mergeCell ref="F31:H31"/>
    <mergeCell ref="I31:K31"/>
    <mergeCell ref="L31:M31"/>
    <mergeCell ref="F35:O35"/>
    <mergeCell ref="F36:O36"/>
    <mergeCell ref="D32:E33"/>
    <mergeCell ref="F32:H32"/>
    <mergeCell ref="I32:K32"/>
    <mergeCell ref="L32:M32"/>
    <mergeCell ref="F33:H33"/>
    <mergeCell ref="I33:K33"/>
    <mergeCell ref="L33:M33"/>
    <mergeCell ref="D39:G39"/>
    <mergeCell ref="H39:I39"/>
    <mergeCell ref="J39:L39"/>
    <mergeCell ref="M39:O39"/>
    <mergeCell ref="J40:L40"/>
  </mergeCells>
  <phoneticPr fontId="3"/>
  <printOptions horizontalCentered="1"/>
  <pageMargins left="0.6692913385826772" right="0.62992125984251968" top="0.55118110236220474" bottom="0.55118110236220474" header="0" footer="0.51181102362204722"/>
  <pageSetup paperSize="9" orientation="portrait" horizontalDpi="300" verticalDpi="300" r:id="rId1"/>
  <headerFooter alignWithMargins="0"/>
  <rowBreaks count="1" manualBreakCount="1">
    <brk id="46" min="2" max="14"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B2:D14"/>
  <sheetViews>
    <sheetView showGridLines="0" zoomScaleNormal="100" workbookViewId="0">
      <selection activeCell="I7" sqref="I7"/>
    </sheetView>
  </sheetViews>
  <sheetFormatPr defaultRowHeight="13.5" x14ac:dyDescent="0.15"/>
  <cols>
    <col min="2" max="2" width="17.625" customWidth="1"/>
    <col min="3" max="3" width="65.625" customWidth="1"/>
    <col min="4" max="4" width="1.625" customWidth="1"/>
  </cols>
  <sheetData>
    <row r="2" spans="2:4" x14ac:dyDescent="0.15">
      <c r="B2" t="s">
        <v>162</v>
      </c>
    </row>
    <row r="4" spans="2:4" ht="65.099999999999994" customHeight="1" x14ac:dyDescent="0.15">
      <c r="B4" s="757" t="s">
        <v>170</v>
      </c>
      <c r="C4" s="757"/>
    </row>
    <row r="5" spans="2:4" ht="14.25" thickBot="1" x14ac:dyDescent="0.2">
      <c r="B5" s="5"/>
    </row>
    <row r="6" spans="2:4" x14ac:dyDescent="0.15">
      <c r="B6" s="99" t="s">
        <v>160</v>
      </c>
      <c r="C6" s="6" t="s">
        <v>161</v>
      </c>
    </row>
    <row r="7" spans="2:4" ht="114.95" customHeight="1" x14ac:dyDescent="0.15">
      <c r="B7" s="100" t="s">
        <v>51</v>
      </c>
      <c r="C7" s="7" t="s">
        <v>163</v>
      </c>
    </row>
    <row r="8" spans="2:4" ht="125.1" customHeight="1" x14ac:dyDescent="0.15">
      <c r="B8" s="101" t="s">
        <v>52</v>
      </c>
      <c r="C8" s="7" t="s">
        <v>164</v>
      </c>
    </row>
    <row r="9" spans="2:4" ht="75" customHeight="1" x14ac:dyDescent="0.15">
      <c r="B9" s="102" t="s">
        <v>53</v>
      </c>
      <c r="C9" s="7" t="s">
        <v>165</v>
      </c>
    </row>
    <row r="10" spans="2:4" ht="65.099999999999994" customHeight="1" x14ac:dyDescent="0.15">
      <c r="B10" s="102" t="s">
        <v>54</v>
      </c>
      <c r="C10" s="7" t="s">
        <v>166</v>
      </c>
    </row>
    <row r="11" spans="2:4" ht="39.950000000000003" customHeight="1" x14ac:dyDescent="0.15">
      <c r="B11" s="102" t="s">
        <v>55</v>
      </c>
      <c r="C11" s="7" t="s">
        <v>167</v>
      </c>
    </row>
    <row r="12" spans="2:4" ht="30" customHeight="1" x14ac:dyDescent="0.15">
      <c r="B12" s="102" t="s">
        <v>56</v>
      </c>
      <c r="C12" s="7" t="s">
        <v>168</v>
      </c>
    </row>
    <row r="13" spans="2:4" ht="30" customHeight="1" thickBot="1" x14ac:dyDescent="0.2">
      <c r="B13" s="103" t="s">
        <v>57</v>
      </c>
      <c r="C13" s="8" t="s">
        <v>169</v>
      </c>
      <c r="D13" s="104"/>
    </row>
    <row r="14" spans="2:4" ht="60" customHeight="1" x14ac:dyDescent="0.15">
      <c r="B14" s="758" t="s">
        <v>171</v>
      </c>
      <c r="C14" s="758"/>
      <c r="D14" s="105"/>
    </row>
  </sheetData>
  <sheetProtection algorithmName="SHA-512" hashValue="qHVOZKxyjUdVMpMjET52Aav+Ns9bYd6SLpLnchFRh/9x4z0YN794IQxGKpwRtUv4IeH4Of4V9r3ASAdJC8FCjA==" saltValue="rBCTh18DfqBLI5m/reRLBQ==" spinCount="100000" sheet="1" objects="1" scenarios="1"/>
  <mergeCells count="2">
    <mergeCell ref="B4:C4"/>
    <mergeCell ref="B14:C14"/>
  </mergeCells>
  <phoneticPr fontId="3"/>
  <printOptions horizontalCentered="1"/>
  <pageMargins left="0.78740157480314965" right="0.78740157480314965" top="0.98425196850393704" bottom="0.98425196850393704" header="0.51181102362204722" footer="0.51181102362204722"/>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24</vt:i4>
      </vt:variant>
      <vt:variant>
        <vt:lpstr>名前付き一覧</vt:lpstr>
      </vt:variant>
      <vt:variant>
        <vt:i4>24</vt:i4>
      </vt:variant>
    </vt:vector>
  </HeadingPairs>
  <TitlesOfParts>
    <vt:vector size="48" baseType="lpstr">
      <vt:lpstr>表紙</vt:lpstr>
      <vt:lpstr>ｱ.燃え殻</vt:lpstr>
      <vt:lpstr>ｲ.汚泥</vt:lpstr>
      <vt:lpstr>ｳ.廃油</vt:lpstr>
      <vt:lpstr>ｴ.廃酸</vt:lpstr>
      <vt:lpstr>ｵ.廃ｱﾙｶﾘ</vt:lpstr>
      <vt:lpstr>ｶ.廃ﾌﾟﾗ類</vt:lpstr>
      <vt:lpstr>ｷ.紙くず</vt:lpstr>
      <vt:lpstr>ｸ.木くず</vt:lpstr>
      <vt:lpstr>ｹ.繊維くず</vt:lpstr>
      <vt:lpstr>ｺ.動植物性残さ</vt:lpstr>
      <vt:lpstr>ｻ.動物系固形不要物</vt:lpstr>
      <vt:lpstr>ｼ.ｺﾞﾑくず</vt:lpstr>
      <vt:lpstr>ｽ.金属くず</vt:lpstr>
      <vt:lpstr>ｾ.ｶﾞﾗｽ･ｺﾝｸﾘ･陶磁器くず</vt:lpstr>
      <vt:lpstr>ｿ.鉱さい</vt:lpstr>
      <vt:lpstr>ﾀ.がれき類</vt:lpstr>
      <vt:lpstr>ﾁ.動物のふん尿</vt:lpstr>
      <vt:lpstr>ﾂ.動物の死体</vt:lpstr>
      <vt:lpstr>ﾃ.ばいじん</vt:lpstr>
      <vt:lpstr>ﾄ.混合廃棄物その他</vt:lpstr>
      <vt:lpstr>別紙</vt:lpstr>
      <vt:lpstr>印刷用表紙</vt:lpstr>
      <vt:lpstr>業種限定</vt:lpstr>
      <vt:lpstr>ｱ.燃え殻!Print_Area</vt:lpstr>
      <vt:lpstr>ｲ.汚泥!Print_Area</vt:lpstr>
      <vt:lpstr>ｳ.廃油!Print_Area</vt:lpstr>
      <vt:lpstr>ｴ.廃酸!Print_Area</vt:lpstr>
      <vt:lpstr>ｵ.廃ｱﾙｶﾘ!Print_Area</vt:lpstr>
      <vt:lpstr>ｶ.廃ﾌﾟﾗ類!Print_Area</vt:lpstr>
      <vt:lpstr>ｷ.紙くず!Print_Area</vt:lpstr>
      <vt:lpstr>ｸ.木くず!Print_Area</vt:lpstr>
      <vt:lpstr>ｹ.繊維くず!Print_Area</vt:lpstr>
      <vt:lpstr>ｺ.動植物性残さ!Print_Area</vt:lpstr>
      <vt:lpstr>ｻ.動物系固形不要物!Print_Area</vt:lpstr>
      <vt:lpstr>ｼ.ｺﾞﾑくず!Print_Area</vt:lpstr>
      <vt:lpstr>ｽ.金属くず!Print_Area</vt:lpstr>
      <vt:lpstr>ｾ.ｶﾞﾗｽ･ｺﾝｸﾘ･陶磁器くず!Print_Area</vt:lpstr>
      <vt:lpstr>ｿ.鉱さい!Print_Area</vt:lpstr>
      <vt:lpstr>ﾀ.がれき類!Print_Area</vt:lpstr>
      <vt:lpstr>ﾁ.動物のふん尿!Print_Area</vt:lpstr>
      <vt:lpstr>ﾂ.動物の死体!Print_Area</vt:lpstr>
      <vt:lpstr>ﾃ.ばいじん!Print_Area</vt:lpstr>
      <vt:lpstr>ﾄ.混合廃棄物その他!Print_Area</vt:lpstr>
      <vt:lpstr>印刷用表紙!Print_Area</vt:lpstr>
      <vt:lpstr>業種限定!Print_Area</vt:lpstr>
      <vt:lpstr>表紙!Print_Area</vt:lpstr>
      <vt:lpstr>別紙!Print_Area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2024-06-28T03:40:06Z</dcterms:created>
  <dcterms:modified xsi:type="dcterms:W3CDTF">2024-09-05T05:55:44Z</dcterms:modified>
</cp:coreProperties>
</file>