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１号" sheetId="2" r:id="rId1"/>
    <sheet name="２号" sheetId="6" r:id="rId2"/>
    <sheet name="３号" sheetId="4" r:id="rId3"/>
    <sheet name="４号" sheetId="5" r:id="rId4"/>
    <sheet name="５号" sheetId="7" r:id="rId5"/>
    <sheet name="６号" sheetId="8" r:id="rId6"/>
    <sheet name="28号" sheetId="30" r:id="rId7"/>
    <sheet name="（参考）利用児童名簿" sheetId="29" r:id="rId8"/>
  </sheets>
  <externalReferences>
    <externalReference r:id="rId9"/>
    <externalReference r:id="rId10"/>
  </externalReferences>
  <definedNames>
    <definedName name="○">#REF!</definedName>
    <definedName name="aaaa">#REF!</definedName>
    <definedName name="bbbb">#REF!</definedName>
    <definedName name="_xlnm.Print_Area" localSheetId="7">'（参考）利用児童名簿'!$A$1:$I$34</definedName>
    <definedName name="_xlnm.Print_Area" localSheetId="0">'１号'!$A$1:$AI$115</definedName>
    <definedName name="_xlnm.Print_Area" localSheetId="6">'28号'!$A$1:$AG$40</definedName>
    <definedName name="_xlnm.Print_Area" localSheetId="1">'２号'!$A$1:$AE$76</definedName>
    <definedName name="_xlnm.Print_Area" localSheetId="2">'３号'!$A$1:$AE$55</definedName>
    <definedName name="_xlnm.Print_Area" localSheetId="3">'４号'!$A$1:$Q$19</definedName>
    <definedName name="_xlnm.Print_Area" localSheetId="4">'５号'!$B$1:$AJ$44</definedName>
    <definedName name="_xlnm.Print_Area" localSheetId="5">'６号'!$B$1:$AC$43</definedName>
    <definedName name="ss">#REF!</definedName>
    <definedName name="キャリアアップ該当要件">#REF!</definedName>
    <definedName name="キャリアアップ該当要件２">#REF!</definedName>
    <definedName name="キャリアアップ該当要件３">#REF!</definedName>
    <definedName name="該当事由">#REF!</definedName>
    <definedName name="該当事由２">#REF!</definedName>
    <definedName name="該当事由３">#REF!</definedName>
    <definedName name="事由">#REF!</definedName>
    <definedName name="事由２">#REF!</definedName>
    <definedName name="事由２・３">#REF!</definedName>
    <definedName name="事由３">#REF!</definedName>
    <definedName name="保育所別民改費担当者一覧">#REF!</definedName>
    <definedName name="利用区分">'[2]（別紙３）障害児名簿'!$W$7:$X$7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97" i="2" l="1"/>
  <c r="AC88" i="2"/>
  <c r="AC83" i="2"/>
  <c r="X93" i="2"/>
  <c r="T93" i="2"/>
  <c r="P93" i="2"/>
  <c r="L93" i="2"/>
  <c r="H93" i="2"/>
  <c r="X76" i="2"/>
  <c r="T76" i="2"/>
  <c r="P76" i="2"/>
  <c r="L76" i="2"/>
  <c r="H76" i="2"/>
  <c r="X64" i="2"/>
  <c r="T64" i="2"/>
  <c r="P64" i="2"/>
  <c r="L64" i="2"/>
  <c r="H64" i="2"/>
  <c r="X58" i="2"/>
  <c r="T58" i="2"/>
  <c r="P58" i="2"/>
  <c r="L58" i="2"/>
  <c r="H58" i="2"/>
  <c r="AC58" i="2" s="1"/>
  <c r="J53" i="2"/>
  <c r="I40" i="2"/>
  <c r="I36" i="2"/>
  <c r="I34" i="2" l="1"/>
  <c r="H31" i="29" l="1"/>
  <c r="H30" i="29"/>
  <c r="H29" i="29"/>
  <c r="H28" i="29"/>
  <c r="H27" i="29"/>
  <c r="H26" i="29"/>
  <c r="H25" i="29"/>
  <c r="H24" i="29"/>
  <c r="H23" i="29"/>
  <c r="H22" i="29"/>
  <c r="H21" i="29"/>
  <c r="H20" i="29"/>
  <c r="H19" i="29"/>
  <c r="H18" i="29"/>
  <c r="H17" i="29"/>
  <c r="H16" i="29"/>
  <c r="H15" i="29"/>
  <c r="H14" i="29"/>
  <c r="H13" i="29"/>
  <c r="H12" i="29"/>
  <c r="H11" i="29"/>
  <c r="H10" i="29"/>
  <c r="H9" i="29"/>
  <c r="H8" i="29"/>
  <c r="H7" i="29"/>
  <c r="H32" i="29" s="1"/>
  <c r="M18" i="5" l="1"/>
  <c r="O18" i="5"/>
  <c r="F18" i="5"/>
  <c r="G18" i="5" s="1"/>
  <c r="H18" i="5" s="1"/>
  <c r="I18" i="5" s="1"/>
  <c r="J18" i="5" s="1"/>
  <c r="K18" i="5" s="1"/>
  <c r="L18" i="5" s="1"/>
  <c r="N18" i="5" s="1"/>
  <c r="E18" i="5"/>
  <c r="D18" i="5"/>
  <c r="O17" i="5"/>
  <c r="P17" i="5"/>
  <c r="P16" i="5"/>
  <c r="P15" i="5"/>
  <c r="P14" i="5"/>
  <c r="N17" i="5"/>
  <c r="M17" i="5"/>
  <c r="L17" i="5"/>
  <c r="K17" i="5"/>
  <c r="J17" i="5"/>
  <c r="I17" i="5"/>
  <c r="H17" i="5"/>
  <c r="G17" i="5"/>
  <c r="F17" i="5"/>
  <c r="E17" i="5"/>
  <c r="D17" i="5"/>
  <c r="P13" i="5"/>
  <c r="P12" i="5"/>
  <c r="P11" i="5"/>
  <c r="P10" i="5"/>
  <c r="P9" i="5"/>
  <c r="P8" i="5"/>
  <c r="O13" i="5"/>
  <c r="N13" i="5"/>
  <c r="M13" i="5"/>
  <c r="L13" i="5"/>
  <c r="K13" i="5"/>
  <c r="J13" i="5"/>
  <c r="I13" i="5"/>
  <c r="H13" i="5"/>
  <c r="G13" i="5"/>
  <c r="F13" i="5"/>
  <c r="E13" i="5"/>
  <c r="D13" i="5"/>
  <c r="M54" i="4"/>
  <c r="M50" i="4"/>
  <c r="M46" i="4"/>
  <c r="M35" i="4"/>
  <c r="M32" i="4"/>
  <c r="M23" i="4"/>
  <c r="M17" i="4"/>
  <c r="M9" i="4"/>
  <c r="AA44" i="6"/>
  <c r="H44" i="6"/>
  <c r="W19" i="6"/>
  <c r="W25" i="6"/>
  <c r="W20" i="6"/>
  <c r="AC76" i="2"/>
  <c r="AC64" i="2"/>
  <c r="X92" i="2"/>
  <c r="T92" i="2"/>
  <c r="P92" i="2"/>
  <c r="L92" i="2"/>
  <c r="H92" i="2"/>
  <c r="P52" i="2"/>
  <c r="P53" i="2" s="1"/>
  <c r="J52" i="2"/>
  <c r="AC53" i="2" l="1"/>
  <c r="AC93" i="2"/>
  <c r="P46" i="2"/>
  <c r="X45" i="2"/>
  <c r="X46" i="2" s="1"/>
  <c r="T45" i="2"/>
  <c r="T46" i="2" s="1"/>
  <c r="P45" i="2"/>
  <c r="L45" i="2"/>
  <c r="L46" i="2" s="1"/>
  <c r="H45" i="2"/>
  <c r="H46" i="2" s="1"/>
  <c r="AC46" i="2" s="1"/>
  <c r="I35" i="2"/>
  <c r="Y29" i="2"/>
  <c r="U29" i="2"/>
  <c r="Q29" i="2"/>
  <c r="M29" i="2"/>
  <c r="I29" i="2"/>
  <c r="AC40" i="2" s="1"/>
  <c r="J17" i="2" s="1"/>
  <c r="AB41" i="8" l="1"/>
  <c r="Z41" i="8"/>
  <c r="Y41" i="8"/>
  <c r="X41" i="8"/>
  <c r="W41" i="8"/>
  <c r="V41" i="8"/>
  <c r="U41" i="8"/>
  <c r="S41" i="8"/>
  <c r="R41" i="8"/>
  <c r="Q41" i="8"/>
  <c r="P41" i="8"/>
  <c r="O41" i="8"/>
  <c r="N41" i="8"/>
  <c r="L41" i="8"/>
  <c r="K41" i="8"/>
  <c r="J41" i="8"/>
  <c r="I41" i="8"/>
  <c r="G41" i="8"/>
  <c r="AB40" i="8"/>
  <c r="Z40" i="8"/>
  <c r="W40" i="8"/>
  <c r="U40" i="8"/>
  <c r="S40" i="8"/>
  <c r="P40" i="8"/>
  <c r="N40" i="8"/>
  <c r="K40" i="8"/>
  <c r="I40" i="8"/>
  <c r="G40" i="8"/>
  <c r="AB39" i="8"/>
  <c r="Z39" i="8"/>
  <c r="W39" i="8"/>
  <c r="U39" i="8"/>
  <c r="S39" i="8"/>
  <c r="P39" i="8"/>
  <c r="N39" i="8"/>
  <c r="K39" i="8"/>
  <c r="I39" i="8"/>
  <c r="G39" i="8"/>
  <c r="AB38" i="8"/>
  <c r="Z38" i="8"/>
  <c r="W38" i="8"/>
  <c r="U38" i="8"/>
  <c r="S38" i="8"/>
  <c r="P38" i="8"/>
  <c r="N38" i="8"/>
  <c r="K38" i="8"/>
  <c r="I38" i="8"/>
  <c r="G38" i="8"/>
  <c r="AB37" i="8"/>
  <c r="Z37" i="8"/>
  <c r="W37" i="8"/>
  <c r="U37" i="8"/>
  <c r="S37" i="8"/>
  <c r="P37" i="8"/>
  <c r="N37" i="8"/>
  <c r="K37" i="8"/>
  <c r="I37" i="8"/>
  <c r="G37" i="8"/>
  <c r="AB36" i="8"/>
  <c r="Z36" i="8"/>
  <c r="W36" i="8"/>
  <c r="U36" i="8"/>
  <c r="S36" i="8"/>
  <c r="P36" i="8"/>
  <c r="N36" i="8"/>
  <c r="K36" i="8"/>
  <c r="I36" i="8"/>
  <c r="G36" i="8"/>
  <c r="AB35" i="8"/>
  <c r="Z35" i="8"/>
  <c r="W35" i="8"/>
  <c r="U35" i="8"/>
  <c r="S35" i="8"/>
  <c r="P35" i="8"/>
  <c r="N35" i="8"/>
  <c r="K35" i="8"/>
  <c r="I35" i="8"/>
  <c r="G35" i="8"/>
  <c r="AB34" i="8"/>
  <c r="Z34" i="8"/>
  <c r="W34" i="8"/>
  <c r="U34" i="8"/>
  <c r="S34" i="8"/>
  <c r="P34" i="8"/>
  <c r="N34" i="8"/>
  <c r="K34" i="8"/>
  <c r="I34" i="8"/>
  <c r="G34" i="8"/>
  <c r="AB33" i="8"/>
  <c r="Z33" i="8"/>
  <c r="W33" i="8"/>
  <c r="U33" i="8"/>
  <c r="S33" i="8"/>
  <c r="P33" i="8"/>
  <c r="N33" i="8"/>
  <c r="K33" i="8"/>
  <c r="I33" i="8"/>
  <c r="G33" i="8"/>
  <c r="AB32" i="8"/>
  <c r="Z32" i="8"/>
  <c r="W32" i="8"/>
  <c r="U32" i="8"/>
  <c r="S32" i="8"/>
  <c r="P32" i="8"/>
  <c r="N32" i="8"/>
  <c r="K32" i="8"/>
  <c r="I32" i="8"/>
  <c r="G32" i="8"/>
  <c r="AB31" i="8"/>
  <c r="Z31" i="8"/>
  <c r="W31" i="8"/>
  <c r="U31" i="8"/>
  <c r="S31" i="8"/>
  <c r="P31" i="8"/>
  <c r="N31" i="8"/>
  <c r="K31" i="8"/>
  <c r="I31" i="8"/>
  <c r="G31" i="8"/>
  <c r="AB30" i="8"/>
  <c r="Z30" i="8"/>
  <c r="W30" i="8"/>
  <c r="U30" i="8"/>
  <c r="S30" i="8"/>
  <c r="P30" i="8"/>
  <c r="N30" i="8"/>
  <c r="K30" i="8"/>
  <c r="I30" i="8"/>
  <c r="G30" i="8"/>
  <c r="AB29" i="8"/>
  <c r="Z29" i="8"/>
  <c r="W29" i="8"/>
  <c r="U29" i="8"/>
  <c r="S29" i="8"/>
  <c r="P29" i="8"/>
  <c r="N29" i="8"/>
  <c r="K29" i="8"/>
  <c r="I29" i="8"/>
  <c r="G29" i="8"/>
  <c r="AB28" i="8"/>
  <c r="Z28" i="8"/>
  <c r="W28" i="8"/>
  <c r="U28" i="8"/>
  <c r="S28" i="8"/>
  <c r="P28" i="8"/>
  <c r="N28" i="8"/>
  <c r="K28" i="8"/>
  <c r="I28" i="8"/>
  <c r="G28" i="8"/>
  <c r="AB27" i="8"/>
  <c r="Z27" i="8"/>
  <c r="W27" i="8"/>
  <c r="U27" i="8"/>
  <c r="S27" i="8"/>
  <c r="P27" i="8"/>
  <c r="N27" i="8"/>
  <c r="K27" i="8"/>
  <c r="I27" i="8"/>
  <c r="G27" i="8"/>
  <c r="AB26" i="8"/>
  <c r="Z26" i="8"/>
  <c r="W26" i="8"/>
  <c r="U26" i="8"/>
  <c r="S26" i="8"/>
  <c r="P26" i="8"/>
  <c r="N26" i="8"/>
  <c r="K26" i="8"/>
  <c r="I26" i="8"/>
  <c r="G26" i="8"/>
  <c r="AB25" i="8"/>
  <c r="Z25" i="8"/>
  <c r="W25" i="8"/>
  <c r="U25" i="8"/>
  <c r="S25" i="8"/>
  <c r="P25" i="8"/>
  <c r="N25" i="8"/>
  <c r="K25" i="8"/>
  <c r="I25" i="8"/>
  <c r="G25" i="8"/>
  <c r="AB24" i="8"/>
  <c r="Z24" i="8"/>
  <c r="W24" i="8"/>
  <c r="U24" i="8"/>
  <c r="S24" i="8"/>
  <c r="P24" i="8"/>
  <c r="N24" i="8"/>
  <c r="K24" i="8"/>
  <c r="I24" i="8"/>
  <c r="G24" i="8"/>
  <c r="AB23" i="8"/>
  <c r="Z23" i="8"/>
  <c r="W23" i="8"/>
  <c r="U23" i="8"/>
  <c r="S23" i="8"/>
  <c r="P23" i="8"/>
  <c r="N23" i="8"/>
  <c r="K23" i="8"/>
  <c r="I23" i="8"/>
  <c r="G23" i="8"/>
  <c r="AB22" i="8"/>
  <c r="Z22" i="8"/>
  <c r="W22" i="8"/>
  <c r="U22" i="8"/>
  <c r="S22" i="8"/>
  <c r="P22" i="8"/>
  <c r="N22" i="8"/>
  <c r="K22" i="8"/>
  <c r="I22" i="8"/>
  <c r="G22" i="8"/>
  <c r="AB21" i="8"/>
  <c r="Z21" i="8"/>
  <c r="W21" i="8"/>
  <c r="U21" i="8"/>
  <c r="S21" i="8"/>
  <c r="P21" i="8"/>
  <c r="N21" i="8"/>
  <c r="K21" i="8"/>
  <c r="I21" i="8"/>
  <c r="G21" i="8"/>
  <c r="AB20" i="8"/>
  <c r="Z20" i="8"/>
  <c r="W20" i="8"/>
  <c r="U20" i="8"/>
  <c r="S20" i="8"/>
  <c r="P20" i="8"/>
  <c r="N20" i="8"/>
  <c r="K20" i="8"/>
  <c r="I20" i="8"/>
  <c r="G20" i="8"/>
  <c r="AB19" i="8"/>
  <c r="Z19" i="8"/>
  <c r="W19" i="8"/>
  <c r="U19" i="8"/>
  <c r="S19" i="8"/>
  <c r="P19" i="8"/>
  <c r="N19" i="8"/>
  <c r="K19" i="8"/>
  <c r="I19" i="8"/>
  <c r="G19" i="8"/>
  <c r="AB18" i="8"/>
  <c r="Z18" i="8"/>
  <c r="W18" i="8"/>
  <c r="U18" i="8"/>
  <c r="S18" i="8"/>
  <c r="P18" i="8"/>
  <c r="N18" i="8"/>
  <c r="K18" i="8"/>
  <c r="I18" i="8"/>
  <c r="G18" i="8"/>
  <c r="AB17" i="8"/>
  <c r="Z17" i="8"/>
  <c r="W17" i="8"/>
  <c r="U17" i="8"/>
  <c r="S17" i="8"/>
  <c r="P17" i="8"/>
  <c r="N17" i="8"/>
  <c r="K17" i="8"/>
  <c r="I17" i="8"/>
  <c r="G17" i="8"/>
  <c r="AB16" i="8"/>
  <c r="Z16" i="8"/>
  <c r="W16" i="8"/>
  <c r="U16" i="8"/>
  <c r="S16" i="8"/>
  <c r="P16" i="8"/>
  <c r="N16" i="8"/>
  <c r="K16" i="8"/>
  <c r="I16" i="8"/>
  <c r="G16" i="8"/>
  <c r="AB15" i="8"/>
  <c r="Z15" i="8"/>
  <c r="W15" i="8"/>
  <c r="U15" i="8"/>
  <c r="S15" i="8"/>
  <c r="P15" i="8"/>
  <c r="N15" i="8"/>
  <c r="K15" i="8"/>
  <c r="I15" i="8"/>
  <c r="G15" i="8"/>
  <c r="AB14" i="8"/>
  <c r="Z14" i="8"/>
  <c r="W14" i="8"/>
  <c r="U14" i="8"/>
  <c r="S14" i="8"/>
  <c r="P14" i="8"/>
  <c r="N14" i="8"/>
  <c r="K14" i="8"/>
  <c r="I14" i="8"/>
  <c r="G14" i="8"/>
  <c r="AB13" i="8"/>
  <c r="Z13" i="8"/>
  <c r="W13" i="8"/>
  <c r="U13" i="8"/>
  <c r="S13" i="8"/>
  <c r="P13" i="8"/>
  <c r="N13" i="8"/>
  <c r="K13" i="8"/>
  <c r="I13" i="8"/>
  <c r="G13" i="8"/>
  <c r="AB12" i="8"/>
  <c r="Z12" i="8"/>
  <c r="W12" i="8"/>
  <c r="U12" i="8"/>
  <c r="S12" i="8"/>
  <c r="P12" i="8"/>
  <c r="N12" i="8"/>
  <c r="K12" i="8"/>
  <c r="I12" i="8"/>
  <c r="G12" i="8"/>
  <c r="AB11" i="8"/>
  <c r="Z11" i="8"/>
  <c r="W11" i="8"/>
  <c r="U11" i="8"/>
  <c r="S11" i="8"/>
  <c r="P11" i="8"/>
  <c r="N11" i="8"/>
  <c r="K11" i="8"/>
  <c r="I11" i="8"/>
  <c r="G11" i="8"/>
  <c r="AC35" i="7"/>
  <c r="AC34" i="7"/>
  <c r="T31" i="7"/>
  <c r="T29" i="7"/>
  <c r="T27" i="7"/>
  <c r="T26" i="7"/>
  <c r="T23" i="7"/>
  <c r="T21" i="7"/>
  <c r="T20" i="7"/>
  <c r="T17" i="7"/>
  <c r="T16" i="7"/>
  <c r="T12" i="7"/>
  <c r="T11" i="7"/>
  <c r="T10" i="7"/>
  <c r="T9" i="7"/>
  <c r="O21" i="2" l="1"/>
  <c r="J21" i="2"/>
  <c r="Y21" i="2"/>
  <c r="T21" i="2"/>
</calcChain>
</file>

<file path=xl/sharedStrings.xml><?xml version="1.0" encoding="utf-8"?>
<sst xmlns="http://schemas.openxmlformats.org/spreadsheetml/2006/main" count="682" uniqueCount="392">
  <si>
    <t>区長</t>
    <rPh sb="0" eb="2">
      <t>クチョウ</t>
    </rPh>
    <phoneticPr fontId="4"/>
  </si>
  <si>
    <t>代表者職氏名：</t>
    <rPh sb="0" eb="3">
      <t>ダイヒョウシャ</t>
    </rPh>
    <rPh sb="3" eb="4">
      <t>ショク</t>
    </rPh>
    <rPh sb="4" eb="6">
      <t>シメイ</t>
    </rPh>
    <phoneticPr fontId="5"/>
  </si>
  <si>
    <t>横浜市放課後児童クラブ事業費補助金交付申請書</t>
    <phoneticPr fontId="4"/>
  </si>
  <si>
    <t>日</t>
    <rPh sb="0" eb="1">
      <t>ニチ</t>
    </rPh>
    <phoneticPr fontId="3"/>
  </si>
  <si>
    <t>月</t>
    <rPh sb="0" eb="1">
      <t>ツキ</t>
    </rPh>
    <phoneticPr fontId="3"/>
  </si>
  <si>
    <t>年</t>
    <rPh sb="0" eb="1">
      <t>ネン</t>
    </rPh>
    <phoneticPr fontId="3"/>
  </si>
  <si>
    <t>（申請先）</t>
    <rPh sb="1" eb="4">
      <t>シンセイサキ</t>
    </rPh>
    <phoneticPr fontId="3"/>
  </si>
  <si>
    <t>　横浜市</t>
    <rPh sb="1" eb="4">
      <t>ヨコハマシ</t>
    </rPh>
    <phoneticPr fontId="3"/>
  </si>
  <si>
    <t>クラブ名：</t>
    <rPh sb="3" eb="4">
      <t>メイ</t>
    </rPh>
    <phoneticPr fontId="5"/>
  </si>
  <si>
    <t>運営主体名：</t>
    <rPh sb="0" eb="4">
      <t>ウンエイシュタイ</t>
    </rPh>
    <phoneticPr fontId="4"/>
  </si>
  <si>
    <t>所在地：</t>
    <rPh sb="0" eb="1">
      <t>ショ</t>
    </rPh>
    <rPh sb="1" eb="2">
      <t>ザイ</t>
    </rPh>
    <rPh sb="2" eb="3">
      <t>チ</t>
    </rPh>
    <phoneticPr fontId="5"/>
  </si>
  <si>
    <t>年度横浜市放課後児童クラブ事業費補助金の交付を受けたいので、次のとおり申請します。</t>
    <rPh sb="0" eb="2">
      <t>ネンド</t>
    </rPh>
    <rPh sb="2" eb="5">
      <t>ヨコハマシ</t>
    </rPh>
    <rPh sb="5" eb="10">
      <t>ホウカゴジドウ</t>
    </rPh>
    <rPh sb="13" eb="19">
      <t>ジギョウヒホジョキン</t>
    </rPh>
    <rPh sb="20" eb="22">
      <t>コウフ</t>
    </rPh>
    <rPh sb="23" eb="24">
      <t>ウ</t>
    </rPh>
    <rPh sb="30" eb="31">
      <t>ツギ</t>
    </rPh>
    <rPh sb="35" eb="37">
      <t>シンセイ</t>
    </rPh>
    <phoneticPr fontId="3"/>
  </si>
  <si>
    <t>１　補助対象期間</t>
    <rPh sb="2" eb="8">
      <t>ホジョタイショウキカン</t>
    </rPh>
    <phoneticPr fontId="4"/>
  </si>
  <si>
    <t>２　申請額</t>
    <rPh sb="2" eb="5">
      <t>シンセイガク</t>
    </rPh>
    <phoneticPr fontId="4"/>
  </si>
  <si>
    <t>月</t>
    <rPh sb="0" eb="1">
      <t>ガツ</t>
    </rPh>
    <phoneticPr fontId="3"/>
  </si>
  <si>
    <t>～</t>
    <phoneticPr fontId="3"/>
  </si>
  <si>
    <t>円</t>
    <rPh sb="0" eb="1">
      <t>エン</t>
    </rPh>
    <phoneticPr fontId="3"/>
  </si>
  <si>
    <t>（単位：円）</t>
    <rPh sb="1" eb="3">
      <t>タンイ</t>
    </rPh>
    <rPh sb="4" eb="5">
      <t>エン</t>
    </rPh>
    <phoneticPr fontId="3"/>
  </si>
  <si>
    <t>合計</t>
    <rPh sb="0" eb="2">
      <t>ゴウケイ</t>
    </rPh>
    <phoneticPr fontId="3"/>
  </si>
  <si>
    <t xml:space="preserve"> （申請者）</t>
    <rPh sb="2" eb="5">
      <t>シンセイシャ</t>
    </rPh>
    <phoneticPr fontId="3"/>
  </si>
  <si>
    <t>（１）基本補助</t>
    <rPh sb="3" eb="7">
      <t>キホンホジョ</t>
    </rPh>
    <phoneticPr fontId="3"/>
  </si>
  <si>
    <t>補助額</t>
    <rPh sb="0" eb="3">
      <t>ホジョガク</t>
    </rPh>
    <phoneticPr fontId="3"/>
  </si>
  <si>
    <t>単位１</t>
    <rPh sb="0" eb="2">
      <t>タンイ</t>
    </rPh>
    <phoneticPr fontId="3"/>
  </si>
  <si>
    <t>単位２</t>
    <rPh sb="0" eb="2">
      <t>タンイ</t>
    </rPh>
    <phoneticPr fontId="3"/>
  </si>
  <si>
    <t>単位３</t>
    <rPh sb="0" eb="2">
      <t>タンイ</t>
    </rPh>
    <phoneticPr fontId="3"/>
  </si>
  <si>
    <t>単位４</t>
    <rPh sb="0" eb="2">
      <t>タンイ</t>
    </rPh>
    <phoneticPr fontId="3"/>
  </si>
  <si>
    <t>単位５</t>
    <rPh sb="0" eb="2">
      <t>タンイ</t>
    </rPh>
    <phoneticPr fontId="3"/>
  </si>
  <si>
    <t>（２）開所日数加算補助</t>
    <rPh sb="3" eb="7">
      <t>カイショニッスウ</t>
    </rPh>
    <rPh sb="7" eb="9">
      <t>カサン</t>
    </rPh>
    <rPh sb="9" eb="11">
      <t>ホジョ</t>
    </rPh>
    <phoneticPr fontId="3"/>
  </si>
  <si>
    <t>時</t>
    <rPh sb="0" eb="1">
      <t>ジ</t>
    </rPh>
    <phoneticPr fontId="3"/>
  </si>
  <si>
    <t>分</t>
    <rPh sb="0" eb="1">
      <t>フン</t>
    </rPh>
    <phoneticPr fontId="3"/>
  </si>
  <si>
    <t>平日</t>
    <rPh sb="0" eb="2">
      <t>ヘイジツ</t>
    </rPh>
    <phoneticPr fontId="3"/>
  </si>
  <si>
    <t>補助対象時間数</t>
    <rPh sb="0" eb="4">
      <t>ホジョタイショウ</t>
    </rPh>
    <rPh sb="4" eb="7">
      <t>ジカンスウ</t>
    </rPh>
    <phoneticPr fontId="3"/>
  </si>
  <si>
    <t>開始</t>
    <rPh sb="0" eb="2">
      <t>カイシ</t>
    </rPh>
    <phoneticPr fontId="3"/>
  </si>
  <si>
    <t>終了</t>
    <rPh sb="0" eb="2">
      <t>シュウリョウ</t>
    </rPh>
    <phoneticPr fontId="3"/>
  </si>
  <si>
    <t>（３）長時間開所加算補助【平日分】、長時間開所加算補助【学校休業日等分】</t>
    <rPh sb="3" eb="8">
      <t>チョウジカンカイショ</t>
    </rPh>
    <rPh sb="8" eb="12">
      <t>カサンホジョ</t>
    </rPh>
    <rPh sb="13" eb="16">
      <t>ヘイジツブン</t>
    </rPh>
    <phoneticPr fontId="3"/>
  </si>
  <si>
    <t>（４）障害児受入推進加算補助</t>
    <rPh sb="3" eb="14">
      <t>ショウガイジウケイレスイシンカサンホジョ</t>
    </rPh>
    <phoneticPr fontId="3"/>
  </si>
  <si>
    <t>※前年度12月の障害児の利用登録実績等により算出</t>
    <rPh sb="1" eb="4">
      <t>ゼンネンド</t>
    </rPh>
    <rPh sb="6" eb="7">
      <t>ガツ</t>
    </rPh>
    <rPh sb="8" eb="11">
      <t>ショウガイジ</t>
    </rPh>
    <rPh sb="12" eb="16">
      <t>リヨウトウロク</t>
    </rPh>
    <rPh sb="16" eb="18">
      <t>ジッセキ</t>
    </rPh>
    <rPh sb="18" eb="19">
      <t>トウ</t>
    </rPh>
    <rPh sb="22" eb="24">
      <t>サンシュツ</t>
    </rPh>
    <phoneticPr fontId="3"/>
  </si>
  <si>
    <t>（５）障害児受入強化推進加算補助</t>
    <rPh sb="3" eb="5">
      <t>ショウガイ</t>
    </rPh>
    <rPh sb="5" eb="6">
      <t>ジ</t>
    </rPh>
    <rPh sb="6" eb="8">
      <t>ウケイレ</t>
    </rPh>
    <rPh sb="8" eb="10">
      <t>キョウカ</t>
    </rPh>
    <rPh sb="10" eb="12">
      <t>スイシン</t>
    </rPh>
    <rPh sb="12" eb="14">
      <t>カサン</t>
    </rPh>
    <rPh sb="14" eb="16">
      <t>ホジョ</t>
    </rPh>
    <phoneticPr fontId="3"/>
  </si>
  <si>
    <t>※前年度12月の障害児の利用登録人数等により算出</t>
    <rPh sb="1" eb="4">
      <t>ゼンネンド</t>
    </rPh>
    <rPh sb="6" eb="7">
      <t>ガツ</t>
    </rPh>
    <rPh sb="8" eb="11">
      <t>ショウガイジ</t>
    </rPh>
    <rPh sb="12" eb="16">
      <t>リヨウトウロク</t>
    </rPh>
    <rPh sb="16" eb="18">
      <t>ニンズウ</t>
    </rPh>
    <rPh sb="18" eb="19">
      <t>トウ</t>
    </rPh>
    <rPh sb="22" eb="24">
      <t>サンシュツ</t>
    </rPh>
    <phoneticPr fontId="3"/>
  </si>
  <si>
    <t>① 基礎部分</t>
    <rPh sb="2" eb="6">
      <t>キソブブン</t>
    </rPh>
    <phoneticPr fontId="3"/>
  </si>
  <si>
    <t>② 規模調整部分</t>
    <rPh sb="2" eb="4">
      <t>キボ</t>
    </rPh>
    <rPh sb="4" eb="6">
      <t>チョウセイ</t>
    </rPh>
    <rPh sb="6" eb="8">
      <t>ブブン</t>
    </rPh>
    <phoneticPr fontId="3"/>
  </si>
  <si>
    <t>支援の単位数</t>
    <rPh sb="0" eb="2">
      <t>シエン</t>
    </rPh>
    <rPh sb="3" eb="6">
      <t>タンイスウ</t>
    </rPh>
    <phoneticPr fontId="3"/>
  </si>
  <si>
    <t>③ 施設賃借料に伴う減算</t>
    <rPh sb="2" eb="7">
      <t>シセツチンシャクリョウ</t>
    </rPh>
    <rPh sb="8" eb="9">
      <t>トモナ</t>
    </rPh>
    <rPh sb="10" eb="12">
      <t>ゲンサン</t>
    </rPh>
    <phoneticPr fontId="3"/>
  </si>
  <si>
    <t>減算額</t>
    <rPh sb="0" eb="3">
      <t>ゲンサンガク</t>
    </rPh>
    <phoneticPr fontId="3"/>
  </si>
  <si>
    <t>基本補助 合計
（①＋②－③）</t>
    <rPh sb="0" eb="4">
      <t>キホンホジョ</t>
    </rPh>
    <rPh sb="5" eb="7">
      <t>ゴウケイ</t>
    </rPh>
    <phoneticPr fontId="3"/>
  </si>
  <si>
    <t>長時間開所加算補助
合計</t>
    <rPh sb="0" eb="9">
      <t>チョウジカンカイショカサンホジョ</t>
    </rPh>
    <rPh sb="10" eb="12">
      <t>ゴウケイ</t>
    </rPh>
    <phoneticPr fontId="3"/>
  </si>
  <si>
    <t>第１の１号様式（第６条第１項）</t>
    <rPh sb="0" eb="1">
      <t>ダイ</t>
    </rPh>
    <rPh sb="4" eb="5">
      <t>ゴウ</t>
    </rPh>
    <rPh sb="5" eb="7">
      <t>ヨウシキ</t>
    </rPh>
    <rPh sb="8" eb="9">
      <t>ダイ</t>
    </rPh>
    <rPh sb="10" eb="11">
      <t>ジョウ</t>
    </rPh>
    <rPh sb="11" eb="12">
      <t>ダイ</t>
    </rPh>
    <rPh sb="13" eb="14">
      <t>コウ</t>
    </rPh>
    <phoneticPr fontId="4"/>
  </si>
  <si>
    <t>第１の２号様式（第６条第１項）</t>
    <rPh sb="0" eb="1">
      <t>ダイ</t>
    </rPh>
    <rPh sb="4" eb="5">
      <t>ゴウ</t>
    </rPh>
    <rPh sb="5" eb="7">
      <t>ヨウシキ</t>
    </rPh>
    <rPh sb="8" eb="9">
      <t>ダイ</t>
    </rPh>
    <rPh sb="10" eb="11">
      <t>ジョウ</t>
    </rPh>
    <rPh sb="11" eb="12">
      <t>ダイ</t>
    </rPh>
    <rPh sb="13" eb="14">
      <t>コウ</t>
    </rPh>
    <phoneticPr fontId="4"/>
  </si>
  <si>
    <t>第１の３号様式（第６条第１項）</t>
    <rPh sb="0" eb="1">
      <t>ダイ</t>
    </rPh>
    <rPh sb="4" eb="5">
      <t>ゴウ</t>
    </rPh>
    <rPh sb="5" eb="7">
      <t>ヨウシキ</t>
    </rPh>
    <rPh sb="8" eb="9">
      <t>ダイ</t>
    </rPh>
    <rPh sb="10" eb="11">
      <t>ジョウ</t>
    </rPh>
    <rPh sb="11" eb="12">
      <t>ダイ</t>
    </rPh>
    <rPh sb="13" eb="14">
      <t>コウ</t>
    </rPh>
    <phoneticPr fontId="4"/>
  </si>
  <si>
    <t>育成支援体制強化
加算補助</t>
    <rPh sb="0" eb="6">
      <t>イクセイシエンタイセイ</t>
    </rPh>
    <rPh sb="6" eb="8">
      <t>キョウカ</t>
    </rPh>
    <rPh sb="9" eb="13">
      <t>カサンホジョ</t>
    </rPh>
    <phoneticPr fontId="3"/>
  </si>
  <si>
    <t>施設賃借料
（年額）</t>
    <rPh sb="0" eb="5">
      <t>シセツチンシャクリョウ</t>
    </rPh>
    <rPh sb="7" eb="9">
      <t>ネンガク</t>
    </rPh>
    <phoneticPr fontId="3"/>
  </si>
  <si>
    <t>（７）放課後児童支援員等キャリアアップ処遇改善費補助</t>
    <rPh sb="3" eb="12">
      <t>ホウカゴジドウシエンイントウ</t>
    </rPh>
    <rPh sb="19" eb="24">
      <t>ショグウカイゼンヒ</t>
    </rPh>
    <rPh sb="24" eb="26">
      <t>ホジョ</t>
    </rPh>
    <phoneticPr fontId="3"/>
  </si>
  <si>
    <t>※前年度１月の放課後児童支援員等キャリアアップ処遇改善費補助の対象職員数等により算出</t>
    <rPh sb="1" eb="4">
      <t>ゼンネンド</t>
    </rPh>
    <rPh sb="5" eb="6">
      <t>ガツ</t>
    </rPh>
    <rPh sb="7" eb="15">
      <t>ホウカゴジドウシエンイン</t>
    </rPh>
    <rPh sb="15" eb="16">
      <t>トウ</t>
    </rPh>
    <rPh sb="23" eb="30">
      <t>ショグウカイゼンヒホジョ</t>
    </rPh>
    <rPh sb="31" eb="35">
      <t>タイショウショクイン</t>
    </rPh>
    <rPh sb="35" eb="36">
      <t>スウ</t>
    </rPh>
    <rPh sb="36" eb="37">
      <t>トウ</t>
    </rPh>
    <rPh sb="40" eb="42">
      <t>サンシュツ</t>
    </rPh>
    <phoneticPr fontId="3"/>
  </si>
  <si>
    <t>※支援の単位あたりの上限：919,000円</t>
    <rPh sb="1" eb="3">
      <t>シエン</t>
    </rPh>
    <rPh sb="4" eb="6">
      <t>タンイ</t>
    </rPh>
    <rPh sb="10" eb="12">
      <t>ジョウゲン</t>
    </rPh>
    <rPh sb="20" eb="21">
      <t>エン</t>
    </rPh>
    <phoneticPr fontId="3"/>
  </si>
  <si>
    <t>支援員Ⅰ※</t>
    <rPh sb="0" eb="3">
      <t>シエンイン</t>
    </rPh>
    <phoneticPr fontId="3"/>
  </si>
  <si>
    <t>支援員Ⅱ※</t>
    <rPh sb="0" eb="3">
      <t>シエンイン</t>
    </rPh>
    <phoneticPr fontId="3"/>
  </si>
  <si>
    <t>支援員Ⅲ※</t>
    <rPh sb="0" eb="3">
      <t>シエンイン</t>
    </rPh>
    <phoneticPr fontId="3"/>
  </si>
  <si>
    <t>※前年度12月の減免対象児童数等により算出</t>
    <rPh sb="1" eb="4">
      <t>ゼンネンド</t>
    </rPh>
    <rPh sb="6" eb="7">
      <t>ガツ</t>
    </rPh>
    <rPh sb="8" eb="15">
      <t>ゲンメンタイショウジドウスウ</t>
    </rPh>
    <rPh sb="15" eb="16">
      <t>トウ</t>
    </rPh>
    <rPh sb="19" eb="21">
      <t>サンシュツ</t>
    </rPh>
    <phoneticPr fontId="3"/>
  </si>
  <si>
    <t>対象児童数
（再掲）</t>
    <rPh sb="0" eb="5">
      <t>タイショウジドウスウ</t>
    </rPh>
    <rPh sb="7" eb="9">
      <t>サイケイ</t>
    </rPh>
    <phoneticPr fontId="3"/>
  </si>
  <si>
    <t>加算決定額
（月額）</t>
    <rPh sb="0" eb="5">
      <t>カサンケッテイガク</t>
    </rPh>
    <rPh sb="7" eb="9">
      <t>ゲツガク</t>
    </rPh>
    <phoneticPr fontId="3"/>
  </si>
  <si>
    <t>４　添付書類</t>
    <rPh sb="2" eb="6">
      <t>テンプショルイ</t>
    </rPh>
    <phoneticPr fontId="4"/>
  </si>
  <si>
    <t>□</t>
    <phoneticPr fontId="3"/>
  </si>
  <si>
    <t>運営概要書</t>
    <rPh sb="0" eb="5">
      <t>ウンエイガイヨウショ</t>
    </rPh>
    <phoneticPr fontId="3"/>
  </si>
  <si>
    <t>クラブ名：</t>
    <rPh sb="3" eb="4">
      <t>メイ</t>
    </rPh>
    <phoneticPr fontId="3"/>
  </si>
  <si>
    <t>１　開所時間</t>
    <rPh sb="2" eb="6">
      <t>カイショジカン</t>
    </rPh>
    <phoneticPr fontId="3"/>
  </si>
  <si>
    <t>土曜日</t>
    <rPh sb="0" eb="3">
      <t>ドヨウビ</t>
    </rPh>
    <phoneticPr fontId="3"/>
  </si>
  <si>
    <t>学校休業日</t>
    <rPh sb="0" eb="5">
      <t>ガッコウキュウギョウビ</t>
    </rPh>
    <phoneticPr fontId="3"/>
  </si>
  <si>
    <t>２　年間開所日数（予定）</t>
    <rPh sb="2" eb="8">
      <t>ネンカンカイショニッスウ</t>
    </rPh>
    <rPh sb="9" eb="11">
      <t>ヨテイ</t>
    </rPh>
    <phoneticPr fontId="3"/>
  </si>
  <si>
    <t>年間開所日数</t>
    <rPh sb="0" eb="6">
      <t>ネンカンカイショニッスウ</t>
    </rPh>
    <phoneticPr fontId="3"/>
  </si>
  <si>
    <t>その他</t>
    <rPh sb="2" eb="3">
      <t>タ</t>
    </rPh>
    <phoneticPr fontId="3"/>
  </si>
  <si>
    <t>項目</t>
    <rPh sb="0" eb="2">
      <t>コウモク</t>
    </rPh>
    <phoneticPr fontId="3"/>
  </si>
  <si>
    <t>減免を実施している項目に☑又は■を記入し、減免額を記載してください。</t>
    <rPh sb="0" eb="2">
      <t>ゲンメン</t>
    </rPh>
    <rPh sb="3" eb="5">
      <t>ジッシ</t>
    </rPh>
    <rPh sb="9" eb="11">
      <t>コウモク</t>
    </rPh>
    <rPh sb="13" eb="14">
      <t>マタ</t>
    </rPh>
    <rPh sb="17" eb="19">
      <t>キニュウ</t>
    </rPh>
    <rPh sb="21" eb="24">
      <t>ゲンメンガク</t>
    </rPh>
    <rPh sb="25" eb="27">
      <t>キサイ</t>
    </rPh>
    <phoneticPr fontId="3"/>
  </si>
  <si>
    <t>生活保護受給世帯</t>
    <rPh sb="0" eb="2">
      <t>セイカツ</t>
    </rPh>
    <rPh sb="2" eb="4">
      <t>ホゴ</t>
    </rPh>
    <rPh sb="4" eb="6">
      <t>ジュキュウ</t>
    </rPh>
    <rPh sb="6" eb="8">
      <t>セタイ</t>
    </rPh>
    <phoneticPr fontId="3"/>
  </si>
  <si>
    <t>市民税所得割非課税世帯</t>
    <rPh sb="0" eb="3">
      <t>シミンゼイ</t>
    </rPh>
    <rPh sb="3" eb="6">
      <t>ショトクワリ</t>
    </rPh>
    <rPh sb="6" eb="9">
      <t>ヒカゼイ</t>
    </rPh>
    <rPh sb="9" eb="11">
      <t>セタイ</t>
    </rPh>
    <phoneticPr fontId="3"/>
  </si>
  <si>
    <t>就学援助世帯</t>
    <rPh sb="0" eb="4">
      <t>シュウガクエンジョ</t>
    </rPh>
    <rPh sb="4" eb="6">
      <t>セタイ</t>
    </rPh>
    <phoneticPr fontId="3"/>
  </si>
  <si>
    <t>ひとり親世帯</t>
    <rPh sb="3" eb="4">
      <t>オヤ</t>
    </rPh>
    <rPh sb="4" eb="6">
      <t>セタイ</t>
    </rPh>
    <phoneticPr fontId="3"/>
  </si>
  <si>
    <t>兄弟姉妹利用世帯</t>
    <rPh sb="0" eb="2">
      <t>キョウダイ</t>
    </rPh>
    <rPh sb="2" eb="4">
      <t>シマイ</t>
    </rPh>
    <rPh sb="4" eb="8">
      <t>リヨウセタイ</t>
    </rPh>
    <phoneticPr fontId="3"/>
  </si>
  <si>
    <t>実施の有無</t>
    <rPh sb="0" eb="2">
      <t>ジッシ</t>
    </rPh>
    <rPh sb="3" eb="5">
      <t>ウム</t>
    </rPh>
    <phoneticPr fontId="3"/>
  </si>
  <si>
    <t>減免額</t>
    <rPh sb="0" eb="3">
      <t>ゲンメンガク</t>
    </rPh>
    <phoneticPr fontId="3"/>
  </si>
  <si>
    <t>保護者負担金の金額、開所時間が分かる書類（規定、保護者説明会資料、ちらし等）</t>
    <rPh sb="0" eb="6">
      <t>ホゴシャフタンキン</t>
    </rPh>
    <rPh sb="7" eb="9">
      <t>キンガク</t>
    </rPh>
    <rPh sb="10" eb="14">
      <t>カイショジカン</t>
    </rPh>
    <rPh sb="15" eb="16">
      <t>ワ</t>
    </rPh>
    <rPh sb="18" eb="20">
      <t>ショルイ</t>
    </rPh>
    <rPh sb="21" eb="23">
      <t>キテイ</t>
    </rPh>
    <rPh sb="24" eb="30">
      <t>ホゴシャセツメイカイ</t>
    </rPh>
    <rPh sb="30" eb="32">
      <t>シリョウ</t>
    </rPh>
    <rPh sb="36" eb="37">
      <t>トウ</t>
    </rPh>
    <phoneticPr fontId="3"/>
  </si>
  <si>
    <t>４月</t>
    <rPh sb="1" eb="2">
      <t>ガツ</t>
    </rPh>
    <phoneticPr fontId="3"/>
  </si>
  <si>
    <t>５月</t>
  </si>
  <si>
    <t>６月</t>
  </si>
  <si>
    <t>７月</t>
  </si>
  <si>
    <t>８月</t>
  </si>
  <si>
    <t>９月</t>
  </si>
  <si>
    <t>１月</t>
  </si>
  <si>
    <t>２月</t>
  </si>
  <si>
    <t>３月</t>
  </si>
  <si>
    <t>10月</t>
    <phoneticPr fontId="3"/>
  </si>
  <si>
    <t>(1) 運営概要書（第２号様式）</t>
    <rPh sb="4" eb="9">
      <t>ウンエイガイヨウショ</t>
    </rPh>
    <rPh sb="10" eb="11">
      <t>ダイ</t>
    </rPh>
    <rPh sb="12" eb="13">
      <t>ゴウ</t>
    </rPh>
    <rPh sb="13" eb="15">
      <t>ヨウシキ</t>
    </rPh>
    <phoneticPr fontId="3"/>
  </si>
  <si>
    <t>担当者氏名：</t>
    <rPh sb="0" eb="3">
      <t>タントウシャ</t>
    </rPh>
    <rPh sb="3" eb="5">
      <t>シメイ</t>
    </rPh>
    <phoneticPr fontId="3"/>
  </si>
  <si>
    <t>連絡先：</t>
    <rPh sb="0" eb="3">
      <t>レンラクサキ</t>
    </rPh>
    <phoneticPr fontId="3"/>
  </si>
  <si>
    <t>Ｅメール：</t>
    <phoneticPr fontId="3"/>
  </si>
  <si>
    <t>収支予算書</t>
    <rPh sb="0" eb="5">
      <t>シュウシヨサンショ</t>
    </rPh>
    <phoneticPr fontId="3"/>
  </si>
  <si>
    <t>【収入】</t>
    <rPh sb="1" eb="3">
      <t>シュウニュウ</t>
    </rPh>
    <phoneticPr fontId="3"/>
  </si>
  <si>
    <t>項目</t>
    <rPh sb="0" eb="2">
      <t>コウモク</t>
    </rPh>
    <phoneticPr fontId="3"/>
  </si>
  <si>
    <t>１．横浜市補助金</t>
    <rPh sb="2" eb="8">
      <t>ヨコハマシホジョキン</t>
    </rPh>
    <phoneticPr fontId="3"/>
  </si>
  <si>
    <t>２．保護者負担金</t>
    <rPh sb="2" eb="8">
      <t>ホゴシャフタンキン</t>
    </rPh>
    <phoneticPr fontId="3"/>
  </si>
  <si>
    <t>(1) 入会金</t>
    <rPh sb="4" eb="7">
      <t>ニュウカイキン</t>
    </rPh>
    <phoneticPr fontId="3"/>
  </si>
  <si>
    <t>(2) 保育料</t>
    <rPh sb="4" eb="7">
      <t>ホイクリョウ</t>
    </rPh>
    <phoneticPr fontId="3"/>
  </si>
  <si>
    <t>(3) おやつ代</t>
    <rPh sb="7" eb="8">
      <t>ダイ</t>
    </rPh>
    <phoneticPr fontId="3"/>
  </si>
  <si>
    <t>(4) 教材費</t>
    <rPh sb="4" eb="7">
      <t>キョウザイヒ</t>
    </rPh>
    <phoneticPr fontId="3"/>
  </si>
  <si>
    <t>３．その他収入（寄付金等）</t>
    <rPh sb="4" eb="7">
      <t>タシュウニュウ</t>
    </rPh>
    <rPh sb="8" eb="11">
      <t>キフキン</t>
    </rPh>
    <rPh sb="11" eb="12">
      <t>トウ</t>
    </rPh>
    <phoneticPr fontId="3"/>
  </si>
  <si>
    <t>総収入額</t>
    <rPh sb="0" eb="4">
      <t>ソウシュウニュウガク</t>
    </rPh>
    <phoneticPr fontId="3"/>
  </si>
  <si>
    <t>金額</t>
    <rPh sb="0" eb="2">
      <t>キンガク</t>
    </rPh>
    <phoneticPr fontId="3"/>
  </si>
  <si>
    <t>説明</t>
    <rPh sb="0" eb="2">
      <t>セツメイ</t>
    </rPh>
    <phoneticPr fontId="3"/>
  </si>
  <si>
    <t>【支出】</t>
    <rPh sb="1" eb="3">
      <t>シシュツ</t>
    </rPh>
    <phoneticPr fontId="3"/>
  </si>
  <si>
    <t>１．人件費</t>
    <rPh sb="2" eb="5">
      <t>ジンケンヒ</t>
    </rPh>
    <phoneticPr fontId="3"/>
  </si>
  <si>
    <t>３　職員数</t>
    <rPh sb="2" eb="5">
      <t>ショクインスウ</t>
    </rPh>
    <phoneticPr fontId="3"/>
  </si>
  <si>
    <t>常勤職員</t>
    <rPh sb="0" eb="4">
      <t>ジョウキンショクイン</t>
    </rPh>
    <phoneticPr fontId="3"/>
  </si>
  <si>
    <t>支援員</t>
    <rPh sb="0" eb="3">
      <t>シエンイン</t>
    </rPh>
    <phoneticPr fontId="3"/>
  </si>
  <si>
    <t>非常勤職員</t>
    <rPh sb="0" eb="3">
      <t>ヒジョウキン</t>
    </rPh>
    <rPh sb="3" eb="5">
      <t>ショクイン</t>
    </rPh>
    <phoneticPr fontId="3"/>
  </si>
  <si>
    <t>補助員</t>
    <rPh sb="0" eb="3">
      <t>ホジョイン</t>
    </rPh>
    <phoneticPr fontId="3"/>
  </si>
  <si>
    <t>その他職員</t>
    <rPh sb="2" eb="3">
      <t>タ</t>
    </rPh>
    <rPh sb="3" eb="5">
      <t>ショクイン</t>
    </rPh>
    <phoneticPr fontId="3"/>
  </si>
  <si>
    <t>４　保護者負担金</t>
    <rPh sb="2" eb="8">
      <t>ホゴシャフタンキン</t>
    </rPh>
    <phoneticPr fontId="3"/>
  </si>
  <si>
    <t>５　保護者負担金の減免</t>
    <rPh sb="2" eb="5">
      <t>ホゴシャ</t>
    </rPh>
    <rPh sb="5" eb="8">
      <t>フタンキン</t>
    </rPh>
    <rPh sb="9" eb="11">
      <t>ゲンメン</t>
    </rPh>
    <phoneticPr fontId="3"/>
  </si>
  <si>
    <t>(2) 障害児受入推進加算補助経費</t>
    <rPh sb="4" eb="7">
      <t>ショウガイジ</t>
    </rPh>
    <rPh sb="7" eb="15">
      <t>ウケイレスイシンカサンホジョ</t>
    </rPh>
    <rPh sb="15" eb="17">
      <t>ケイヒ</t>
    </rPh>
    <phoneticPr fontId="3"/>
  </si>
  <si>
    <t>(3) 障害児受入強化推進加算補助経費</t>
    <rPh sb="4" eb="7">
      <t>ショウガイジ</t>
    </rPh>
    <rPh sb="7" eb="11">
      <t>ウケイレキョウカ</t>
    </rPh>
    <rPh sb="11" eb="19">
      <t>スイシンカサンホジョケイヒ</t>
    </rPh>
    <phoneticPr fontId="3"/>
  </si>
  <si>
    <t>２．管理運営費</t>
    <rPh sb="2" eb="7">
      <t>カンリウンエイヒ</t>
    </rPh>
    <phoneticPr fontId="3"/>
  </si>
  <si>
    <t>①保険料</t>
    <rPh sb="1" eb="4">
      <t>ホケンリョウ</t>
    </rPh>
    <phoneticPr fontId="3"/>
  </si>
  <si>
    <t>②会議費</t>
    <rPh sb="1" eb="4">
      <t>カイギヒ</t>
    </rPh>
    <phoneticPr fontId="3"/>
  </si>
  <si>
    <t>３．児童処遇費</t>
    <rPh sb="2" eb="7">
      <t>ジドウショグウヒ</t>
    </rPh>
    <phoneticPr fontId="3"/>
  </si>
  <si>
    <t>(1) おやつ代</t>
    <rPh sb="7" eb="8">
      <t>ダイ</t>
    </rPh>
    <phoneticPr fontId="3"/>
  </si>
  <si>
    <t>(2) 教材費</t>
    <rPh sb="4" eb="7">
      <t>キョウザイヒ</t>
    </rPh>
    <phoneticPr fontId="3"/>
  </si>
  <si>
    <t>(3) その他</t>
    <rPh sb="6" eb="7">
      <t>タ</t>
    </rPh>
    <phoneticPr fontId="3"/>
  </si>
  <si>
    <t>４．施設利用料</t>
    <rPh sb="2" eb="7">
      <t>シセツリヨウリョウ</t>
    </rPh>
    <phoneticPr fontId="3"/>
  </si>
  <si>
    <t>(1) 施設賃借料・負担金</t>
    <rPh sb="4" eb="9">
      <t>シセツチンシャクリョウ</t>
    </rPh>
    <rPh sb="10" eb="13">
      <t>フタンキン</t>
    </rPh>
    <phoneticPr fontId="3"/>
  </si>
  <si>
    <t>(2) 共益費・駐車場代等</t>
    <rPh sb="4" eb="7">
      <t>キョウエキヒ</t>
    </rPh>
    <rPh sb="8" eb="12">
      <t>チュウシャジョウダイ</t>
    </rPh>
    <rPh sb="12" eb="13">
      <t>トウ</t>
    </rPh>
    <phoneticPr fontId="3"/>
  </si>
  <si>
    <t>５．積立金</t>
    <rPh sb="2" eb="5">
      <t>ツミタテキン</t>
    </rPh>
    <phoneticPr fontId="3"/>
  </si>
  <si>
    <t>総支出額</t>
    <rPh sb="0" eb="4">
      <t>ソウシシュツガク</t>
    </rPh>
    <phoneticPr fontId="3"/>
  </si>
  <si>
    <t>③光熱水費・通信費</t>
    <rPh sb="1" eb="5">
      <t>コウネツスイヒ</t>
    </rPh>
    <rPh sb="6" eb="9">
      <t>ツウシンヒ</t>
    </rPh>
    <phoneticPr fontId="3"/>
  </si>
  <si>
    <t>④備品費・消耗品費</t>
    <rPh sb="1" eb="4">
      <t>ビヒンヒ</t>
    </rPh>
    <rPh sb="5" eb="8">
      <t>ショウモウヒン</t>
    </rPh>
    <rPh sb="8" eb="9">
      <t>ヒ</t>
    </rPh>
    <phoneticPr fontId="3"/>
  </si>
  <si>
    <t>⑤修繕費</t>
    <rPh sb="1" eb="4">
      <t>シュウゼンヒ</t>
    </rPh>
    <phoneticPr fontId="3"/>
  </si>
  <si>
    <t>⑥行事費</t>
    <rPh sb="1" eb="4">
      <t>ギョウジヒ</t>
    </rPh>
    <phoneticPr fontId="3"/>
  </si>
  <si>
    <t>⑦研修費・出張旅費</t>
    <rPh sb="1" eb="4">
      <t>ケンシュウヒ</t>
    </rPh>
    <rPh sb="5" eb="9">
      <t>シュッチョウリョヒ</t>
    </rPh>
    <phoneticPr fontId="3"/>
  </si>
  <si>
    <t>⑧防災用品費</t>
    <rPh sb="1" eb="5">
      <t>ボウサイヨウヒン</t>
    </rPh>
    <rPh sb="5" eb="6">
      <t>ヒ</t>
    </rPh>
    <phoneticPr fontId="3"/>
  </si>
  <si>
    <t>⑨外注費</t>
    <rPh sb="1" eb="4">
      <t>ガイチュウヒ</t>
    </rPh>
    <phoneticPr fontId="3"/>
  </si>
  <si>
    <t>⑩その他</t>
    <rPh sb="3" eb="4">
      <t>タ</t>
    </rPh>
    <phoneticPr fontId="3"/>
  </si>
  <si>
    <t>支出</t>
    <rPh sb="0" eb="2">
      <t>シシュツ</t>
    </rPh>
    <phoneticPr fontId="3"/>
  </si>
  <si>
    <t>人件費</t>
    <rPh sb="0" eb="3">
      <t>ジンケンヒ</t>
    </rPh>
    <phoneticPr fontId="3"/>
  </si>
  <si>
    <t>管理運営費</t>
    <rPh sb="0" eb="5">
      <t>カンリウンエイヒ</t>
    </rPh>
    <phoneticPr fontId="3"/>
  </si>
  <si>
    <t>児童処遇費</t>
    <rPh sb="0" eb="5">
      <t>ジドウショグウヒ</t>
    </rPh>
    <phoneticPr fontId="3"/>
  </si>
  <si>
    <t>施設利用料</t>
    <rPh sb="0" eb="5">
      <t>シセツリヨウリョウ</t>
    </rPh>
    <phoneticPr fontId="3"/>
  </si>
  <si>
    <t>積立金</t>
    <rPh sb="0" eb="3">
      <t>ツミタテキン</t>
    </rPh>
    <phoneticPr fontId="3"/>
  </si>
  <si>
    <t>収入</t>
    <rPh sb="0" eb="2">
      <t>シュウニュウ</t>
    </rPh>
    <phoneticPr fontId="3"/>
  </si>
  <si>
    <t>横浜市補助金</t>
    <rPh sb="0" eb="3">
      <t>ヨコハマシ</t>
    </rPh>
    <rPh sb="3" eb="6">
      <t>ホジョキン</t>
    </rPh>
    <phoneticPr fontId="3"/>
  </si>
  <si>
    <t>保護者負担金</t>
    <rPh sb="0" eb="6">
      <t>ホゴシャフタンキン</t>
    </rPh>
    <phoneticPr fontId="3"/>
  </si>
  <si>
    <t>11月</t>
  </si>
  <si>
    <t>12月</t>
  </si>
  <si>
    <t>年間計</t>
    <rPh sb="0" eb="2">
      <t>ネンカン</t>
    </rPh>
    <rPh sb="2" eb="3">
      <t>ケイ</t>
    </rPh>
    <phoneticPr fontId="3"/>
  </si>
  <si>
    <t>資金計画表</t>
    <rPh sb="0" eb="5">
      <t>シキンケイカクヒョウ</t>
    </rPh>
    <phoneticPr fontId="3"/>
  </si>
  <si>
    <t>支出合計(ア)</t>
    <rPh sb="0" eb="4">
      <t>シシュツゴウケイ</t>
    </rPh>
    <phoneticPr fontId="3"/>
  </si>
  <si>
    <t>収入合計(イ)</t>
    <rPh sb="0" eb="4">
      <t>シュウニュウゴウケイ</t>
    </rPh>
    <phoneticPr fontId="3"/>
  </si>
  <si>
    <t>第２号様式（表面）（第６条第１項）</t>
    <rPh sb="0" eb="1">
      <t>ダイ</t>
    </rPh>
    <rPh sb="2" eb="3">
      <t>ゴウ</t>
    </rPh>
    <rPh sb="3" eb="5">
      <t>ヨウシキ</t>
    </rPh>
    <rPh sb="6" eb="8">
      <t>オモテメン</t>
    </rPh>
    <rPh sb="10" eb="11">
      <t>ダイ</t>
    </rPh>
    <rPh sb="12" eb="13">
      <t>ジョウ</t>
    </rPh>
    <rPh sb="13" eb="14">
      <t>ダイ</t>
    </rPh>
    <rPh sb="15" eb="16">
      <t>コウ</t>
    </rPh>
    <phoneticPr fontId="3"/>
  </si>
  <si>
    <t>第２号様式（裏面）（第６条第１項）</t>
    <rPh sb="0" eb="1">
      <t>ダイ</t>
    </rPh>
    <rPh sb="2" eb="3">
      <t>ゴウ</t>
    </rPh>
    <rPh sb="3" eb="5">
      <t>ヨウシキ</t>
    </rPh>
    <rPh sb="6" eb="8">
      <t>ウラメン</t>
    </rPh>
    <rPh sb="10" eb="11">
      <t>ダイ</t>
    </rPh>
    <rPh sb="12" eb="13">
      <t>ジョウ</t>
    </rPh>
    <rPh sb="13" eb="14">
      <t>ダイ</t>
    </rPh>
    <rPh sb="15" eb="16">
      <t>コウ</t>
    </rPh>
    <phoneticPr fontId="3"/>
  </si>
  <si>
    <t>運営者会議</t>
    <rPh sb="0" eb="5">
      <t>ウンエイシャカイギ</t>
    </rPh>
    <phoneticPr fontId="3"/>
  </si>
  <si>
    <t>保護者会等</t>
    <rPh sb="0" eb="5">
      <t>ホゴシャカイトウ</t>
    </rPh>
    <phoneticPr fontId="3"/>
  </si>
  <si>
    <t>実施回数</t>
    <rPh sb="0" eb="4">
      <t>ジッシカイスウ</t>
    </rPh>
    <phoneticPr fontId="3"/>
  </si>
  <si>
    <t>回</t>
    <rPh sb="0" eb="1">
      <t>カイ</t>
    </rPh>
    <phoneticPr fontId="3"/>
  </si>
  <si>
    <t>開催予定月</t>
    <rPh sb="0" eb="5">
      <t>カイサイヨテイヅキ</t>
    </rPh>
    <phoneticPr fontId="3"/>
  </si>
  <si>
    <r>
      <t xml:space="preserve">差引残高
</t>
    </r>
    <r>
      <rPr>
        <sz val="10"/>
        <color theme="1"/>
        <rFont val="ＭＳ 明朝"/>
        <family val="1"/>
        <charset val="128"/>
      </rPr>
      <t>(イ－ア＋前月残高)</t>
    </r>
    <rPh sb="0" eb="4">
      <t>サシヒキザンダカ</t>
    </rPh>
    <rPh sb="10" eb="14">
      <t>ゼンゲツザンダカ</t>
    </rPh>
    <phoneticPr fontId="3"/>
  </si>
  <si>
    <t>第３号様式（表面）（第６条第１項）</t>
    <rPh sb="0" eb="1">
      <t>ダイ</t>
    </rPh>
    <rPh sb="2" eb="3">
      <t>ゴウ</t>
    </rPh>
    <rPh sb="3" eb="5">
      <t>ヨウシキ</t>
    </rPh>
    <rPh sb="6" eb="8">
      <t>オモテメン</t>
    </rPh>
    <rPh sb="10" eb="11">
      <t>ダイ</t>
    </rPh>
    <rPh sb="12" eb="13">
      <t>ジョウ</t>
    </rPh>
    <rPh sb="13" eb="14">
      <t>ダイ</t>
    </rPh>
    <rPh sb="15" eb="16">
      <t>コウ</t>
    </rPh>
    <phoneticPr fontId="3"/>
  </si>
  <si>
    <t>第３号様式（裏面）（第６条第１項）</t>
    <rPh sb="0" eb="1">
      <t>ダイ</t>
    </rPh>
    <rPh sb="2" eb="3">
      <t>ゴウ</t>
    </rPh>
    <rPh sb="3" eb="5">
      <t>ヨウシキ</t>
    </rPh>
    <rPh sb="6" eb="8">
      <t>ウラメン</t>
    </rPh>
    <rPh sb="10" eb="11">
      <t>ダイ</t>
    </rPh>
    <rPh sb="12" eb="13">
      <t>ジョウ</t>
    </rPh>
    <rPh sb="13" eb="14">
      <t>ダイ</t>
    </rPh>
    <rPh sb="15" eb="16">
      <t>コウ</t>
    </rPh>
    <phoneticPr fontId="3"/>
  </si>
  <si>
    <t>第４号様式（第６条第１項）</t>
    <rPh sb="0" eb="1">
      <t>ダイ</t>
    </rPh>
    <rPh sb="2" eb="3">
      <t>ゴウ</t>
    </rPh>
    <rPh sb="3" eb="5">
      <t>ヨウシキ</t>
    </rPh>
    <rPh sb="6" eb="7">
      <t>ダイ</t>
    </rPh>
    <rPh sb="8" eb="9">
      <t>ジョウ</t>
    </rPh>
    <rPh sb="9" eb="10">
      <t>ダイ</t>
    </rPh>
    <rPh sb="11" eb="12">
      <t>コウ</t>
    </rPh>
    <phoneticPr fontId="3"/>
  </si>
  <si>
    <t>積立金</t>
    <rPh sb="0" eb="2">
      <t>ツミタテ</t>
    </rPh>
    <rPh sb="2" eb="3">
      <t>キン</t>
    </rPh>
    <phoneticPr fontId="3"/>
  </si>
  <si>
    <t>おやつ代</t>
    <rPh sb="3" eb="4">
      <t>ダイ</t>
    </rPh>
    <phoneticPr fontId="3"/>
  </si>
  <si>
    <t>保育料</t>
    <rPh sb="0" eb="3">
      <t>ホイクリョウ</t>
    </rPh>
    <phoneticPr fontId="3"/>
  </si>
  <si>
    <t>開始</t>
    <rPh sb="0" eb="2">
      <t>カイシ</t>
    </rPh>
    <phoneticPr fontId="3"/>
  </si>
  <si>
    <t>終了</t>
    <rPh sb="0" eb="2">
      <t>シュウリョウ</t>
    </rPh>
    <phoneticPr fontId="3"/>
  </si>
  <si>
    <t>通常の開所時間</t>
    <rPh sb="0" eb="2">
      <t>ツウジョウ</t>
    </rPh>
    <rPh sb="3" eb="7">
      <t>カイショジカン</t>
    </rPh>
    <phoneticPr fontId="3"/>
  </si>
  <si>
    <t>希望者がいる場合の延長時間</t>
    <rPh sb="0" eb="2">
      <t>キボウ</t>
    </rPh>
    <rPh sb="2" eb="3">
      <t>シャ</t>
    </rPh>
    <rPh sb="6" eb="8">
      <t>バアイ</t>
    </rPh>
    <rPh sb="9" eb="11">
      <t>エンチョウ</t>
    </rPh>
    <rPh sb="11" eb="13">
      <t>ジカン</t>
    </rPh>
    <phoneticPr fontId="3"/>
  </si>
  <si>
    <t>８　運営者会議・保護者会等の開催予定</t>
    <rPh sb="2" eb="5">
      <t>ウンエイシャ</t>
    </rPh>
    <rPh sb="5" eb="7">
      <t>カイギ</t>
    </rPh>
    <rPh sb="8" eb="12">
      <t>ホゴシャカイ</t>
    </rPh>
    <rPh sb="12" eb="13">
      <t>トウ</t>
    </rPh>
    <rPh sb="14" eb="18">
      <t>カイサイヨテイ</t>
    </rPh>
    <phoneticPr fontId="3"/>
  </si>
  <si>
    <t>９　添付書類</t>
    <rPh sb="2" eb="6">
      <t>テンプショルイ</t>
    </rPh>
    <phoneticPr fontId="3"/>
  </si>
  <si>
    <t>６　放課後児童健全育成事業に係る届出状況</t>
    <rPh sb="2" eb="13">
      <t>ホウカゴジドウケンゼンイクセイジギョウ</t>
    </rPh>
    <rPh sb="14" eb="15">
      <t>カカ</t>
    </rPh>
    <rPh sb="16" eb="18">
      <t>トドケデ</t>
    </rPh>
    <rPh sb="18" eb="20">
      <t>ジョウキョウ</t>
    </rPh>
    <phoneticPr fontId="3"/>
  </si>
  <si>
    <t>専用区画面積</t>
    <rPh sb="0" eb="6">
      <t>センヨウクカクメンセキ</t>
    </rPh>
    <phoneticPr fontId="3"/>
  </si>
  <si>
    <t>上限人数</t>
    <rPh sb="0" eb="4">
      <t>ジョウゲンニンズウ</t>
    </rPh>
    <phoneticPr fontId="3"/>
  </si>
  <si>
    <t>定員</t>
    <rPh sb="0" eb="2">
      <t>テイイン</t>
    </rPh>
    <phoneticPr fontId="3"/>
  </si>
  <si>
    <t>㎡</t>
    <phoneticPr fontId="3"/>
  </si>
  <si>
    <t>単位１</t>
    <rPh sb="0" eb="2">
      <t>タンイ</t>
    </rPh>
    <phoneticPr fontId="3"/>
  </si>
  <si>
    <t>単位２</t>
    <rPh sb="0" eb="2">
      <t>タンイ</t>
    </rPh>
    <phoneticPr fontId="3"/>
  </si>
  <si>
    <t>単位３</t>
    <rPh sb="0" eb="2">
      <t>タンイ</t>
    </rPh>
    <phoneticPr fontId="3"/>
  </si>
  <si>
    <t>単位４</t>
    <rPh sb="0" eb="2">
      <t>タンイ</t>
    </rPh>
    <phoneticPr fontId="3"/>
  </si>
  <si>
    <t>単位５</t>
    <rPh sb="0" eb="2">
      <t>タンイ</t>
    </rPh>
    <phoneticPr fontId="3"/>
  </si>
  <si>
    <t>(5) 積立金</t>
    <rPh sb="4" eb="7">
      <t>ツミタテキン</t>
    </rPh>
    <phoneticPr fontId="3"/>
  </si>
  <si>
    <t>(6) その他（冷暖房費等）</t>
    <rPh sb="6" eb="7">
      <t>タ</t>
    </rPh>
    <rPh sb="8" eb="12">
      <t>レイダンボウヒ</t>
    </rPh>
    <rPh sb="12" eb="13">
      <t>トウ</t>
    </rPh>
    <phoneticPr fontId="3"/>
  </si>
  <si>
    <t>(3) 資金計画表（第４号様式）</t>
    <rPh sb="4" eb="9">
      <t>シキンケイカクヒョウ</t>
    </rPh>
    <phoneticPr fontId="3"/>
  </si>
  <si>
    <t>(2) 収支予算書（第３号様式）</t>
    <rPh sb="4" eb="9">
      <t>シュウシヨサンショ</t>
    </rPh>
    <phoneticPr fontId="3"/>
  </si>
  <si>
    <t>クラブ全体の
対象児童数</t>
    <rPh sb="3" eb="5">
      <t>ゼンタイ</t>
    </rPh>
    <rPh sb="7" eb="12">
      <t>タイショウジドウスウ</t>
    </rPh>
    <phoneticPr fontId="3"/>
  </si>
  <si>
    <t>７　年間の活動計画</t>
    <rPh sb="2" eb="4">
      <t>ネンカン</t>
    </rPh>
    <rPh sb="5" eb="7">
      <t>カツドウ</t>
    </rPh>
    <rPh sb="7" eb="9">
      <t>ケイカク</t>
    </rPh>
    <phoneticPr fontId="3"/>
  </si>
  <si>
    <t>【定期的に実施するプログラム】</t>
    <rPh sb="1" eb="4">
      <t>テイキテキ</t>
    </rPh>
    <rPh sb="5" eb="7">
      <t>ジッシ</t>
    </rPh>
    <phoneticPr fontId="3"/>
  </si>
  <si>
    <t>【季節のイベント、課外活動等】</t>
    <rPh sb="1" eb="3">
      <t>キセツ</t>
    </rPh>
    <rPh sb="9" eb="13">
      <t>カガイカツドウ</t>
    </rPh>
    <rPh sb="13" eb="14">
      <t>トウ</t>
    </rPh>
    <phoneticPr fontId="3"/>
  </si>
  <si>
    <t>開所時間</t>
    <rPh sb="0" eb="4">
      <t>カイショジカン</t>
    </rPh>
    <phoneticPr fontId="3"/>
  </si>
  <si>
    <t>該当の有無※</t>
    <rPh sb="0" eb="2">
      <t>ガイトウ</t>
    </rPh>
    <rPh sb="3" eb="5">
      <t>ウム</t>
    </rPh>
    <phoneticPr fontId="3"/>
  </si>
  <si>
    <t>その他</t>
    <rPh sb="2" eb="3">
      <t>タ</t>
    </rPh>
    <phoneticPr fontId="3"/>
  </si>
  <si>
    <t>開所日数
(250日超過分)</t>
    <rPh sb="0" eb="2">
      <t>カイショ</t>
    </rPh>
    <rPh sb="2" eb="4">
      <t>ニッスウ</t>
    </rPh>
    <rPh sb="9" eb="10">
      <t>ニチ</t>
    </rPh>
    <rPh sb="10" eb="12">
      <t>チョウカ</t>
    </rPh>
    <rPh sb="12" eb="13">
      <t>ブン</t>
    </rPh>
    <phoneticPr fontId="3"/>
  </si>
  <si>
    <t>開所日数加算補助
合計</t>
    <rPh sb="0" eb="4">
      <t>カイショニッスウ</t>
    </rPh>
    <rPh sb="4" eb="8">
      <t>カサンホジョ</t>
    </rPh>
    <rPh sb="9" eb="11">
      <t>ゴウケイ</t>
    </rPh>
    <phoneticPr fontId="3"/>
  </si>
  <si>
    <t>障害児受入推進
加算補助　合計</t>
    <rPh sb="0" eb="2">
      <t>ショウガイ</t>
    </rPh>
    <rPh sb="2" eb="3">
      <t>ジ</t>
    </rPh>
    <rPh sb="3" eb="5">
      <t>ウケイレ</t>
    </rPh>
    <rPh sb="5" eb="7">
      <t>スイシン</t>
    </rPh>
    <rPh sb="8" eb="10">
      <t>カサン</t>
    </rPh>
    <rPh sb="10" eb="12">
      <t>ホジョ</t>
    </rPh>
    <rPh sb="13" eb="15">
      <t>ゴウケイ</t>
    </rPh>
    <phoneticPr fontId="3"/>
  </si>
  <si>
    <t>障害児受入強化
推進加算補助　合計</t>
    <rPh sb="0" eb="2">
      <t>ショウガイ</t>
    </rPh>
    <rPh sb="2" eb="3">
      <t>ジ</t>
    </rPh>
    <rPh sb="3" eb="5">
      <t>ウケイレ</t>
    </rPh>
    <rPh sb="5" eb="7">
      <t>キョウカ</t>
    </rPh>
    <rPh sb="8" eb="10">
      <t>スイシン</t>
    </rPh>
    <rPh sb="10" eb="12">
      <t>カサン</t>
    </rPh>
    <rPh sb="12" eb="14">
      <t>ホジョ</t>
    </rPh>
    <rPh sb="15" eb="17">
      <t>ゴウケイ</t>
    </rPh>
    <phoneticPr fontId="3"/>
  </si>
  <si>
    <t>キャリアアップ処遇
改善費補助　合計</t>
    <rPh sb="7" eb="9">
      <t>ショグウ</t>
    </rPh>
    <rPh sb="10" eb="12">
      <t>カイゼン</t>
    </rPh>
    <rPh sb="12" eb="13">
      <t>ヒ</t>
    </rPh>
    <rPh sb="13" eb="15">
      <t>ホジョ</t>
    </rPh>
    <rPh sb="16" eb="18">
      <t>ゴウケイ</t>
    </rPh>
    <phoneticPr fontId="3"/>
  </si>
  <si>
    <t>補助対象
児童数※</t>
    <rPh sb="0" eb="2">
      <t>ホジョ</t>
    </rPh>
    <rPh sb="2" eb="4">
      <t>タイショウ</t>
    </rPh>
    <rPh sb="5" eb="7">
      <t>ジドウ</t>
    </rPh>
    <rPh sb="7" eb="8">
      <t>スウ</t>
    </rPh>
    <phoneticPr fontId="3"/>
  </si>
  <si>
    <t>減免対象
児童数※</t>
    <rPh sb="0" eb="2">
      <t>ゲンメン</t>
    </rPh>
    <rPh sb="2" eb="4">
      <t>タイショウ</t>
    </rPh>
    <rPh sb="5" eb="7">
      <t>ジドウ</t>
    </rPh>
    <rPh sb="7" eb="8">
      <t>スウ</t>
    </rPh>
    <phoneticPr fontId="3"/>
  </si>
  <si>
    <t>保護者負担減免額
相当補助</t>
    <rPh sb="0" eb="8">
      <t>ホゴシャフタンゲンメンガク</t>
    </rPh>
    <rPh sb="9" eb="11">
      <t>ソウトウ</t>
    </rPh>
    <rPh sb="11" eb="13">
      <t>ホジョ</t>
    </rPh>
    <phoneticPr fontId="3"/>
  </si>
  <si>
    <t>新型コロナ感染拡大
防止加算補助　合計</t>
    <rPh sb="0" eb="2">
      <t>シンガタ</t>
    </rPh>
    <rPh sb="5" eb="7">
      <t>カンセン</t>
    </rPh>
    <rPh sb="7" eb="9">
      <t>カクダイ</t>
    </rPh>
    <rPh sb="10" eb="12">
      <t>ボウシ</t>
    </rPh>
    <rPh sb="12" eb="14">
      <t>カサン</t>
    </rPh>
    <rPh sb="14" eb="16">
      <t>ホジョ</t>
    </rPh>
    <rPh sb="17" eb="19">
      <t>ゴウケイ</t>
    </rPh>
    <phoneticPr fontId="3"/>
  </si>
  <si>
    <t>（６）育成支援体制強化加算補助（１クラブあたりの上限：1,443,000円）</t>
    <rPh sb="3" eb="11">
      <t>イクセイシエンタイセイキョウカ</t>
    </rPh>
    <rPh sb="11" eb="15">
      <t>カサンホジョ</t>
    </rPh>
    <rPh sb="24" eb="26">
      <t>ジョウゲン</t>
    </rPh>
    <rPh sb="36" eb="37">
      <t>エン</t>
    </rPh>
    <phoneticPr fontId="3"/>
  </si>
  <si>
    <t>電話番号：</t>
    <rPh sb="0" eb="4">
      <t>デンワバンゴウ</t>
    </rPh>
    <phoneticPr fontId="3"/>
  </si>
  <si>
    <t>プログラム・イベント等の活動計画（開催頻度、実施時期や実施内容）を記載してください。</t>
    <rPh sb="10" eb="11">
      <t>トウ</t>
    </rPh>
    <rPh sb="12" eb="16">
      <t>カツドウケイカク</t>
    </rPh>
    <rPh sb="17" eb="21">
      <t>カイサイヒンド</t>
    </rPh>
    <rPh sb="22" eb="26">
      <t>ジッシジキ</t>
    </rPh>
    <rPh sb="27" eb="31">
      <t>ジッシナイヨウ</t>
    </rPh>
    <rPh sb="33" eb="35">
      <t>キサイ</t>
    </rPh>
    <phoneticPr fontId="3"/>
  </si>
  <si>
    <t>円</t>
    <rPh sb="0" eb="1">
      <t>エン</t>
    </rPh>
    <phoneticPr fontId="3"/>
  </si>
  <si>
    <t>日</t>
    <rPh sb="0" eb="1">
      <t>ニチ</t>
    </rPh>
    <phoneticPr fontId="3"/>
  </si>
  <si>
    <t>人</t>
    <rPh sb="0" eb="1">
      <t>ニン</t>
    </rPh>
    <phoneticPr fontId="3"/>
  </si>
  <si>
    <t>※１ 前年度の４～12月実績平均等により算出</t>
    <rPh sb="3" eb="6">
      <t>ゼンネンド</t>
    </rPh>
    <rPh sb="11" eb="12">
      <t>ガツ</t>
    </rPh>
    <rPh sb="12" eb="14">
      <t>ジッセキ</t>
    </rPh>
    <rPh sb="14" eb="16">
      <t>ヘイキン</t>
    </rPh>
    <rPh sb="16" eb="17">
      <t>トウ</t>
    </rPh>
    <rPh sb="20" eb="22">
      <t>サンシュツ</t>
    </rPh>
    <phoneticPr fontId="3"/>
  </si>
  <si>
    <t>※２ 前年度の４～12月実績と１～３月見込みの合計等により算出</t>
    <rPh sb="3" eb="6">
      <t>ゼンネンド</t>
    </rPh>
    <rPh sb="11" eb="12">
      <t>ガツ</t>
    </rPh>
    <rPh sb="12" eb="14">
      <t>ジッセキ</t>
    </rPh>
    <rPh sb="18" eb="19">
      <t>ガツ</t>
    </rPh>
    <rPh sb="19" eb="21">
      <t>ミコ</t>
    </rPh>
    <rPh sb="23" eb="25">
      <t>ゴウケイ</t>
    </rPh>
    <rPh sb="25" eb="26">
      <t>トウ</t>
    </rPh>
    <rPh sb="29" eb="31">
      <t>サンシュツ</t>
    </rPh>
    <phoneticPr fontId="3"/>
  </si>
  <si>
    <t>施設賃借料加算Ⅱ</t>
    <rPh sb="0" eb="2">
      <t>シセツ</t>
    </rPh>
    <rPh sb="2" eb="5">
      <t>チンシャクリョウ</t>
    </rPh>
    <rPh sb="5" eb="7">
      <t>カサン</t>
    </rPh>
    <phoneticPr fontId="3"/>
  </si>
  <si>
    <t>（８）賃金改善加算補助</t>
    <rPh sb="3" eb="7">
      <t>チンギンカイゼン</t>
    </rPh>
    <rPh sb="7" eb="11">
      <t>カサンホジョ</t>
    </rPh>
    <phoneticPr fontId="3"/>
  </si>
  <si>
    <t>※『賃金改善加算補助実施計画書』（第５号様式）より転記</t>
    <rPh sb="2" eb="10">
      <t>チンギンカイゼンカサンホジョ</t>
    </rPh>
    <rPh sb="10" eb="15">
      <t>ジッシケイカクショ</t>
    </rPh>
    <rPh sb="17" eb="18">
      <t>ダイ</t>
    </rPh>
    <rPh sb="19" eb="20">
      <t>ゴウ</t>
    </rPh>
    <rPh sb="20" eb="22">
      <t>ヨウシキ</t>
    </rPh>
    <rPh sb="25" eb="27">
      <t>テンキ</t>
    </rPh>
    <phoneticPr fontId="3"/>
  </si>
  <si>
    <t>(4) 賃金改善加算補助実施計画書（第５号様式）</t>
    <rPh sb="4" eb="14">
      <t>チンギンカイゼンカサンホジョジッシ</t>
    </rPh>
    <rPh sb="14" eb="17">
      <t>ケイカクショ</t>
    </rPh>
    <phoneticPr fontId="3"/>
  </si>
  <si>
    <t>(5) 賃金改善加算補助賃金改善見込額等内訳書（第６号様式）</t>
    <rPh sb="19" eb="20">
      <t>トウ</t>
    </rPh>
    <phoneticPr fontId="3"/>
  </si>
  <si>
    <t>令和４年10月～
令和５年３月分</t>
    <rPh sb="0" eb="2">
      <t>レイワ</t>
    </rPh>
    <rPh sb="3" eb="4">
      <t>ネン</t>
    </rPh>
    <rPh sb="6" eb="7">
      <t>ガツ</t>
    </rPh>
    <rPh sb="9" eb="11">
      <t>レイワ</t>
    </rPh>
    <rPh sb="12" eb="13">
      <t>ネン</t>
    </rPh>
    <rPh sb="14" eb="15">
      <t>ガツ</t>
    </rPh>
    <rPh sb="15" eb="16">
      <t>ブン</t>
    </rPh>
    <phoneticPr fontId="3"/>
  </si>
  <si>
    <t>賃金改善加算補助
合計</t>
    <rPh sb="0" eb="8">
      <t>チンギンカイゼンカサンホジョ</t>
    </rPh>
    <rPh sb="9" eb="11">
      <t>ゴウケイ</t>
    </rPh>
    <phoneticPr fontId="3"/>
  </si>
  <si>
    <t>【回ごとの金額内訳】</t>
    <rPh sb="1" eb="2">
      <t>カイ</t>
    </rPh>
    <rPh sb="5" eb="7">
      <t>キンガク</t>
    </rPh>
    <rPh sb="7" eb="9">
      <t>ウチワケ</t>
    </rPh>
    <phoneticPr fontId="3"/>
  </si>
  <si>
    <t>第１回
受領予定額</t>
    <rPh sb="0" eb="1">
      <t>ダイ</t>
    </rPh>
    <rPh sb="2" eb="3">
      <t>カイ</t>
    </rPh>
    <rPh sb="4" eb="8">
      <t>ジュリョウヨテイ</t>
    </rPh>
    <rPh sb="8" eb="9">
      <t>ガク</t>
    </rPh>
    <phoneticPr fontId="3"/>
  </si>
  <si>
    <t>第２回
受領予定額</t>
    <rPh sb="0" eb="1">
      <t>ダイ</t>
    </rPh>
    <rPh sb="2" eb="3">
      <t>カイ</t>
    </rPh>
    <rPh sb="4" eb="8">
      <t>ジュリョウヨテイ</t>
    </rPh>
    <rPh sb="8" eb="9">
      <t>ガク</t>
    </rPh>
    <phoneticPr fontId="3"/>
  </si>
  <si>
    <t>第３回
受領予定額</t>
    <rPh sb="0" eb="1">
      <t>ダイ</t>
    </rPh>
    <rPh sb="2" eb="3">
      <t>カイ</t>
    </rPh>
    <rPh sb="4" eb="8">
      <t>ジュリョウヨテイ</t>
    </rPh>
    <rPh sb="8" eb="9">
      <t>ガク</t>
    </rPh>
    <phoneticPr fontId="3"/>
  </si>
  <si>
    <t>第４回
受領予定額</t>
    <rPh sb="0" eb="1">
      <t>ダイ</t>
    </rPh>
    <rPh sb="2" eb="3">
      <t>カイ</t>
    </rPh>
    <rPh sb="4" eb="8">
      <t>ジュリョウヨテイ</t>
    </rPh>
    <rPh sb="8" eb="9">
      <t>ガク</t>
    </rPh>
    <phoneticPr fontId="3"/>
  </si>
  <si>
    <t>平日分</t>
    <rPh sb="0" eb="2">
      <t>ヘイジツ</t>
    </rPh>
    <rPh sb="2" eb="3">
      <t>ブン</t>
    </rPh>
    <phoneticPr fontId="3"/>
  </si>
  <si>
    <t>学校休業日等分</t>
    <rPh sb="0" eb="5">
      <t>ガッコウキュウギョウビ</t>
    </rPh>
    <rPh sb="5" eb="6">
      <t>トウ</t>
    </rPh>
    <rPh sb="6" eb="7">
      <t>ブン</t>
    </rPh>
    <phoneticPr fontId="3"/>
  </si>
  <si>
    <t>人</t>
    <rPh sb="0" eb="1">
      <t>ニン</t>
    </rPh>
    <phoneticPr fontId="3"/>
  </si>
  <si>
    <t>日</t>
    <rPh sb="0" eb="1">
      <t>ニチ</t>
    </rPh>
    <phoneticPr fontId="3"/>
  </si>
  <si>
    <t>円</t>
    <rPh sb="0" eb="1">
      <t>エン</t>
    </rPh>
    <phoneticPr fontId="3"/>
  </si>
  <si>
    <t>単位</t>
    <rPh sb="0" eb="2">
      <t>タンイ</t>
    </rPh>
    <phoneticPr fontId="3"/>
  </si>
  <si>
    <t>３　算定根拠（要綱別表１～８）</t>
    <rPh sb="2" eb="6">
      <t>サンテイコンキョ</t>
    </rPh>
    <rPh sb="7" eb="9">
      <t>ヨウコウ</t>
    </rPh>
    <rPh sb="9" eb="11">
      <t>ベッピョウ</t>
    </rPh>
    <phoneticPr fontId="4"/>
  </si>
  <si>
    <t>時間</t>
    <rPh sb="0" eb="2">
      <t>ジカン</t>
    </rPh>
    <phoneticPr fontId="3"/>
  </si>
  <si>
    <t>令和４年２月～
令和４年３月分</t>
    <rPh sb="0" eb="2">
      <t>レイワ</t>
    </rPh>
    <rPh sb="3" eb="4">
      <t>ネン</t>
    </rPh>
    <rPh sb="5" eb="6">
      <t>ガツ</t>
    </rPh>
    <rPh sb="8" eb="10">
      <t>レイワ</t>
    </rPh>
    <rPh sb="11" eb="12">
      <t>ネン</t>
    </rPh>
    <rPh sb="13" eb="14">
      <t>ガツ</t>
    </rPh>
    <rPh sb="14" eb="15">
      <t>ブン</t>
    </rPh>
    <phoneticPr fontId="3"/>
  </si>
  <si>
    <t>令和４年４月～
令和４年９月分</t>
    <rPh sb="0" eb="2">
      <t>レイワ</t>
    </rPh>
    <rPh sb="3" eb="4">
      <t>ネン</t>
    </rPh>
    <rPh sb="5" eb="6">
      <t>ガツ</t>
    </rPh>
    <rPh sb="8" eb="10">
      <t>レイワ</t>
    </rPh>
    <rPh sb="11" eb="12">
      <t>ネン</t>
    </rPh>
    <rPh sb="13" eb="14">
      <t>ガツ</t>
    </rPh>
    <rPh sb="14" eb="15">
      <t>ブン</t>
    </rPh>
    <phoneticPr fontId="3"/>
  </si>
  <si>
    <r>
      <t>対象児童数</t>
    </r>
    <r>
      <rPr>
        <sz val="10"/>
        <rFont val="ＭＳ 明朝"/>
        <family val="1"/>
        <charset val="128"/>
      </rPr>
      <t>※１</t>
    </r>
    <rPh sb="0" eb="5">
      <t>タイショウジドウスウ</t>
    </rPh>
    <phoneticPr fontId="3"/>
  </si>
  <si>
    <r>
      <t>開所日数</t>
    </r>
    <r>
      <rPr>
        <sz val="10"/>
        <rFont val="ＭＳ 明朝"/>
        <family val="1"/>
        <charset val="128"/>
      </rPr>
      <t>※２</t>
    </r>
    <rPh sb="0" eb="2">
      <t>カイショ</t>
    </rPh>
    <rPh sb="2" eb="4">
      <t>ニッスウ</t>
    </rPh>
    <phoneticPr fontId="3"/>
  </si>
  <si>
    <t>（９）保護者負担減免額相当補助</t>
    <rPh sb="3" eb="15">
      <t>ホゴシャフタンゲンメンガクソウトウホジョ</t>
    </rPh>
    <phoneticPr fontId="3"/>
  </si>
  <si>
    <t>（10）新型コロナウイルス感染拡大防止加算補助</t>
    <rPh sb="4" eb="6">
      <t>シンガタ</t>
    </rPh>
    <rPh sb="13" eb="21">
      <t>カンセンカクダイボウシカサン</t>
    </rPh>
    <rPh sb="21" eb="23">
      <t>ホジョ</t>
    </rPh>
    <phoneticPr fontId="3"/>
  </si>
  <si>
    <t>（11）施設賃借料加算Ⅱ</t>
    <rPh sb="4" eb="9">
      <t>シセツチンシャクリョウ</t>
    </rPh>
    <rPh sb="9" eb="11">
      <t>カサン</t>
    </rPh>
    <phoneticPr fontId="3"/>
  </si>
  <si>
    <t>（12）その他（移転支援加算又は利用者負担緩和補助の適用を受けている場合等）</t>
    <rPh sb="6" eb="7">
      <t>タ</t>
    </rPh>
    <rPh sb="8" eb="14">
      <t>イテンシエンカサン</t>
    </rPh>
    <rPh sb="14" eb="15">
      <t>マタ</t>
    </rPh>
    <rPh sb="16" eb="19">
      <t>リヨウシャ</t>
    </rPh>
    <rPh sb="19" eb="25">
      <t>フタンカンワホジョ</t>
    </rPh>
    <rPh sb="26" eb="28">
      <t>テキヨウ</t>
    </rPh>
    <rPh sb="29" eb="30">
      <t>ウ</t>
    </rPh>
    <rPh sb="34" eb="36">
      <t>バアイ</t>
    </rPh>
    <rPh sb="36" eb="37">
      <t>トウ</t>
    </rPh>
    <phoneticPr fontId="3"/>
  </si>
  <si>
    <t>(6) その他区長が必要と認める書類（　　　　　　　　　　　　　　　　　　　　　　　　　　　）</t>
    <rPh sb="6" eb="7">
      <t>タ</t>
    </rPh>
    <rPh sb="7" eb="9">
      <t>クチョウ</t>
    </rPh>
    <rPh sb="10" eb="12">
      <t>ヒツヨウ</t>
    </rPh>
    <rPh sb="13" eb="14">
      <t>ミト</t>
    </rPh>
    <rPh sb="16" eb="18">
      <t>ショルイ</t>
    </rPh>
    <phoneticPr fontId="3"/>
  </si>
  <si>
    <t>(4) 育成支援体制強化加算補助経費</t>
    <rPh sb="4" eb="16">
      <t>イクセイシエンタイセイキョウカカサンホジョ</t>
    </rPh>
    <rPh sb="16" eb="18">
      <t>ケイヒ</t>
    </rPh>
    <phoneticPr fontId="3"/>
  </si>
  <si>
    <t>(5) 放課後児童支援員等キャリアアップ処遇改善費補助経費</t>
    <rPh sb="4" eb="13">
      <t>ホウカゴジドウシエンイントウ</t>
    </rPh>
    <rPh sb="20" eb="22">
      <t>ショグウ</t>
    </rPh>
    <rPh sb="22" eb="25">
      <t>カイゼンヒ</t>
    </rPh>
    <rPh sb="25" eb="29">
      <t>ホジョケイヒ</t>
    </rPh>
    <phoneticPr fontId="3"/>
  </si>
  <si>
    <t>(6) 賃金改善加算補助経費</t>
    <rPh sb="4" eb="12">
      <t>チンギンカイゼンカサンホジョ</t>
    </rPh>
    <rPh sb="12" eb="14">
      <t>ケイヒ</t>
    </rPh>
    <phoneticPr fontId="3"/>
  </si>
  <si>
    <t>(7) 新型コロナウイルス感染拡大防止加算補助経費</t>
    <rPh sb="4" eb="6">
      <t>シンガタ</t>
    </rPh>
    <rPh sb="13" eb="25">
      <t>カンセンカクダイボウシカサンホジョケイヒ</t>
    </rPh>
    <phoneticPr fontId="3"/>
  </si>
  <si>
    <t>(8) その他人件費</t>
    <rPh sb="6" eb="7">
      <t>タ</t>
    </rPh>
    <rPh sb="7" eb="10">
      <t>ジンケンヒ</t>
    </rPh>
    <phoneticPr fontId="3"/>
  </si>
  <si>
    <t>(2) 新型コロナウイルス感染拡大防止加算補助経費</t>
    <rPh sb="4" eb="6">
      <t>シンガタ</t>
    </rPh>
    <rPh sb="13" eb="25">
      <t>カンセンカクダイボウシカサンホジョケイヒ</t>
    </rPh>
    <phoneticPr fontId="3"/>
  </si>
  <si>
    <t>(3) その他管理運営費</t>
    <rPh sb="6" eb="7">
      <t>タ</t>
    </rPh>
    <rPh sb="7" eb="12">
      <t>カンリウンエイヒ</t>
    </rPh>
    <phoneticPr fontId="3"/>
  </si>
  <si>
    <t>(1) 育成支援体制強化加算補助経費</t>
    <rPh sb="4" eb="6">
      <t>イクセイ</t>
    </rPh>
    <rPh sb="6" eb="8">
      <t>シエン</t>
    </rPh>
    <rPh sb="8" eb="10">
      <t>タイセイ</t>
    </rPh>
    <rPh sb="10" eb="12">
      <t>キョウカ</t>
    </rPh>
    <rPh sb="12" eb="14">
      <t>カサン</t>
    </rPh>
    <rPh sb="14" eb="16">
      <t>ホジョ</t>
    </rPh>
    <rPh sb="16" eb="18">
      <t>ケイヒ</t>
    </rPh>
    <phoneticPr fontId="3"/>
  </si>
  <si>
    <t>(1) 常勤職員給料（基本給・賞与）</t>
    <rPh sb="4" eb="8">
      <t>ジョウキンショクイン</t>
    </rPh>
    <rPh sb="8" eb="10">
      <t>キュウリョウ</t>
    </rPh>
    <rPh sb="11" eb="14">
      <t>キホンキュウ</t>
    </rPh>
    <rPh sb="15" eb="17">
      <t>ショウヨ</t>
    </rPh>
    <phoneticPr fontId="3"/>
  </si>
  <si>
    <t>児童１人あたり（小学１年生が週５日、午後７時まで利用する場合）の月額の保護者負担金を記載してください。</t>
    <rPh sb="0" eb="2">
      <t>ジドウ</t>
    </rPh>
    <rPh sb="3" eb="4">
      <t>ニン</t>
    </rPh>
    <rPh sb="8" eb="10">
      <t>ショウガク</t>
    </rPh>
    <rPh sb="11" eb="13">
      <t>ネンセイ</t>
    </rPh>
    <rPh sb="14" eb="15">
      <t>シュウ</t>
    </rPh>
    <rPh sb="16" eb="17">
      <t>ニチ</t>
    </rPh>
    <rPh sb="18" eb="20">
      <t>ゴゴ</t>
    </rPh>
    <rPh sb="21" eb="22">
      <t>ジ</t>
    </rPh>
    <rPh sb="24" eb="26">
      <t>リヨウ</t>
    </rPh>
    <rPh sb="28" eb="30">
      <t>バアイ</t>
    </rPh>
    <rPh sb="32" eb="34">
      <t>ゲツガク</t>
    </rPh>
    <rPh sb="35" eb="38">
      <t>ホゴシャ</t>
    </rPh>
    <rPh sb="38" eb="41">
      <t>フタンキン</t>
    </rPh>
    <rPh sb="42" eb="44">
      <t>キサイ</t>
    </rPh>
    <phoneticPr fontId="3"/>
  </si>
  <si>
    <t>□</t>
  </si>
  <si>
    <t>賃金改善加算補助　実施計画書</t>
    <rPh sb="0" eb="2">
      <t>チンギン</t>
    </rPh>
    <rPh sb="2" eb="4">
      <t>カイゼン</t>
    </rPh>
    <rPh sb="4" eb="8">
      <t>カサンホジョ</t>
    </rPh>
    <rPh sb="9" eb="11">
      <t>ジッシ</t>
    </rPh>
    <rPh sb="11" eb="14">
      <t>ケイカクショ</t>
    </rPh>
    <phoneticPr fontId="4"/>
  </si>
  <si>
    <t>クラブ名：</t>
    <rPh sb="3" eb="4">
      <t>メイ</t>
    </rPh>
    <phoneticPr fontId="4"/>
  </si>
  <si>
    <t>１．補助額</t>
    <rPh sb="2" eb="4">
      <t>ホジョ</t>
    </rPh>
    <rPh sb="4" eb="5">
      <t>ガク</t>
    </rPh>
    <phoneticPr fontId="4"/>
  </si>
  <si>
    <t>①　事業実施期間</t>
    <rPh sb="2" eb="4">
      <t>ジギョウ</t>
    </rPh>
    <rPh sb="4" eb="6">
      <t>ジッシ</t>
    </rPh>
    <rPh sb="6" eb="8">
      <t>キカン</t>
    </rPh>
    <phoneticPr fontId="4"/>
  </si>
  <si>
    <t>令和</t>
    <rPh sb="0" eb="2">
      <t>レイワ</t>
    </rPh>
    <phoneticPr fontId="4"/>
  </si>
  <si>
    <t>年</t>
    <rPh sb="0" eb="1">
      <t>ネン</t>
    </rPh>
    <phoneticPr fontId="4"/>
  </si>
  <si>
    <t>月</t>
    <rPh sb="0" eb="1">
      <t>ガツ</t>
    </rPh>
    <phoneticPr fontId="4"/>
  </si>
  <si>
    <t>～</t>
    <phoneticPr fontId="4"/>
  </si>
  <si>
    <t>②　補助基準額（令和４年２～３月）</t>
    <rPh sb="2" eb="4">
      <t>ホジョ</t>
    </rPh>
    <rPh sb="4" eb="6">
      <t>キジュン</t>
    </rPh>
    <rPh sb="6" eb="7">
      <t>ガク</t>
    </rPh>
    <rPh sb="8" eb="10">
      <t>レイワ</t>
    </rPh>
    <rPh sb="11" eb="12">
      <t>ネン</t>
    </rPh>
    <rPh sb="15" eb="16">
      <t>ガツ</t>
    </rPh>
    <phoneticPr fontId="4"/>
  </si>
  <si>
    <t>円</t>
    <rPh sb="0" eb="1">
      <t>エン</t>
    </rPh>
    <phoneticPr fontId="4"/>
  </si>
  <si>
    <t>③　補助基準額（令和４年４～９月）</t>
    <rPh sb="2" eb="4">
      <t>ホジョ</t>
    </rPh>
    <rPh sb="4" eb="6">
      <t>キジュン</t>
    </rPh>
    <rPh sb="6" eb="7">
      <t>ガク</t>
    </rPh>
    <rPh sb="8" eb="10">
      <t>レイワ</t>
    </rPh>
    <rPh sb="11" eb="12">
      <t>ネン</t>
    </rPh>
    <rPh sb="15" eb="16">
      <t>ガツ</t>
    </rPh>
    <phoneticPr fontId="4"/>
  </si>
  <si>
    <t>④　補助基準額（令和４年10月～令和５年３月）</t>
    <rPh sb="2" eb="4">
      <t>ホジョ</t>
    </rPh>
    <rPh sb="4" eb="6">
      <t>キジュン</t>
    </rPh>
    <rPh sb="6" eb="7">
      <t>ガク</t>
    </rPh>
    <rPh sb="8" eb="10">
      <t>レイワ</t>
    </rPh>
    <rPh sb="11" eb="12">
      <t>ネン</t>
    </rPh>
    <rPh sb="14" eb="15">
      <t>ガツ</t>
    </rPh>
    <rPh sb="16" eb="18">
      <t>レイワ</t>
    </rPh>
    <rPh sb="19" eb="20">
      <t>ネン</t>
    </rPh>
    <rPh sb="21" eb="22">
      <t>ガツ</t>
    </rPh>
    <phoneticPr fontId="4"/>
  </si>
  <si>
    <t>⑤　補助額合計（②＋③＋④）</t>
    <rPh sb="2" eb="4">
      <t>ホジョ</t>
    </rPh>
    <rPh sb="4" eb="5">
      <t>ガク</t>
    </rPh>
    <rPh sb="5" eb="7">
      <t>ゴウケイ</t>
    </rPh>
    <phoneticPr fontId="4"/>
  </si>
  <si>
    <t>２．賃金改善見込額</t>
    <rPh sb="2" eb="4">
      <t>チンギン</t>
    </rPh>
    <rPh sb="4" eb="6">
      <t>カイゼン</t>
    </rPh>
    <rPh sb="6" eb="8">
      <t>ミコ</t>
    </rPh>
    <rPh sb="8" eb="9">
      <t>ガク</t>
    </rPh>
    <phoneticPr fontId="4"/>
  </si>
  <si>
    <t>令和４年２～３月</t>
    <rPh sb="0" eb="2">
      <t>レイワ</t>
    </rPh>
    <rPh sb="3" eb="4">
      <t>ネン</t>
    </rPh>
    <rPh sb="7" eb="8">
      <t>ガツ</t>
    </rPh>
    <phoneticPr fontId="4"/>
  </si>
  <si>
    <t>⑥　賃金改善見込額</t>
    <rPh sb="2" eb="4">
      <t>チンギン</t>
    </rPh>
    <rPh sb="4" eb="6">
      <t>カイゼン</t>
    </rPh>
    <rPh sb="6" eb="8">
      <t>ミコ</t>
    </rPh>
    <rPh sb="8" eb="9">
      <t>ガク</t>
    </rPh>
    <phoneticPr fontId="4"/>
  </si>
  <si>
    <t>⑦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4"/>
  </si>
  <si>
    <t>令和４年４～９月</t>
    <rPh sb="0" eb="2">
      <t>レイワ</t>
    </rPh>
    <rPh sb="3" eb="4">
      <t>ネン</t>
    </rPh>
    <rPh sb="7" eb="8">
      <t>ガツ</t>
    </rPh>
    <phoneticPr fontId="4"/>
  </si>
  <si>
    <t>⑧　賃金改善見込額</t>
    <rPh sb="2" eb="4">
      <t>チンギン</t>
    </rPh>
    <rPh sb="4" eb="6">
      <t>カイゼン</t>
    </rPh>
    <rPh sb="6" eb="8">
      <t>ミコ</t>
    </rPh>
    <rPh sb="8" eb="9">
      <t>ガク</t>
    </rPh>
    <phoneticPr fontId="4"/>
  </si>
  <si>
    <t>⑨　うち、基本給又は決まって毎月支払う
　　手当による賃金改善見込額</t>
    <rPh sb="31" eb="33">
      <t>ミコミ</t>
    </rPh>
    <phoneticPr fontId="4"/>
  </si>
  <si>
    <t>⑩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4"/>
  </si>
  <si>
    <t>令和４年10月～令和５年３月</t>
    <rPh sb="0" eb="2">
      <t>レイワ</t>
    </rPh>
    <rPh sb="3" eb="4">
      <t>ネン</t>
    </rPh>
    <rPh sb="6" eb="7">
      <t>ガツ</t>
    </rPh>
    <rPh sb="8" eb="10">
      <t>レイワ</t>
    </rPh>
    <rPh sb="11" eb="12">
      <t>ネン</t>
    </rPh>
    <rPh sb="13" eb="14">
      <t>ガツ</t>
    </rPh>
    <phoneticPr fontId="4"/>
  </si>
  <si>
    <t>⑪　賃金改善見込額</t>
    <rPh sb="2" eb="4">
      <t>チンギン</t>
    </rPh>
    <rPh sb="4" eb="6">
      <t>カイゼン</t>
    </rPh>
    <rPh sb="6" eb="8">
      <t>ミコ</t>
    </rPh>
    <rPh sb="8" eb="9">
      <t>ガク</t>
    </rPh>
    <phoneticPr fontId="4"/>
  </si>
  <si>
    <t>⑫　うち、基本給又は決まって毎月支払う
　　手当による賃金改善見込額</t>
    <rPh sb="31" eb="33">
      <t>ミコミ</t>
    </rPh>
    <phoneticPr fontId="4"/>
  </si>
  <si>
    <t>⑬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4"/>
  </si>
  <si>
    <r>
      <t>⑭　賃金改善等見込額合計</t>
    </r>
    <r>
      <rPr>
        <sz val="9"/>
        <color theme="1"/>
        <rFont val="ＭＳ 明朝"/>
        <family val="1"/>
        <charset val="128"/>
      </rPr>
      <t>(⑥＋⑦＋⑧＋⑩＋⑪＋⑬)</t>
    </r>
    <rPh sb="2" eb="4">
      <t>チンギン</t>
    </rPh>
    <rPh sb="4" eb="6">
      <t>カイゼン</t>
    </rPh>
    <rPh sb="6" eb="7">
      <t>トウ</t>
    </rPh>
    <rPh sb="7" eb="9">
      <t>ミコミ</t>
    </rPh>
    <rPh sb="9" eb="10">
      <t>ガク</t>
    </rPh>
    <rPh sb="10" eb="12">
      <t>ゴウケイ</t>
    </rPh>
    <phoneticPr fontId="4"/>
  </si>
  <si>
    <t>３．要件の確認</t>
    <rPh sb="2" eb="4">
      <t>ヨウケン</t>
    </rPh>
    <rPh sb="5" eb="7">
      <t>カクニン</t>
    </rPh>
    <phoneticPr fontId="4"/>
  </si>
  <si>
    <t>※合致しない要件がある場合は、補助対象外です。</t>
    <rPh sb="1" eb="3">
      <t>ガッチ</t>
    </rPh>
    <rPh sb="6" eb="8">
      <t>ヨウケン</t>
    </rPh>
    <rPh sb="11" eb="13">
      <t>バアイ</t>
    </rPh>
    <rPh sb="15" eb="20">
      <t>ホジョタイショウガイ</t>
    </rPh>
    <phoneticPr fontId="4"/>
  </si>
  <si>
    <t>賃金改善額の2/3以上が基本給又は決まって毎月支払う手当によって改善されていること（(⑧＋⑪)×2/3≦(⑨＋⑫)）</t>
    <rPh sb="32" eb="34">
      <t>カイゼン</t>
    </rPh>
    <phoneticPr fontId="4"/>
  </si>
  <si>
    <t>賃金改善等見込額合計（⑭）が補助額（⑤）以上となっていること</t>
    <phoneticPr fontId="4"/>
  </si>
  <si>
    <t>本加算補助による賃金改善に係る計画の具体的内容を職員に周知していること</t>
    <rPh sb="1" eb="5">
      <t>カサンホジョ</t>
    </rPh>
    <phoneticPr fontId="4"/>
  </si>
  <si>
    <t>本加算補助の実施により講じた賃金改善の水準を維持すること</t>
    <rPh sb="1" eb="5">
      <t>カサンホジョ</t>
    </rPh>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</si>
  <si>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</si>
  <si>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月</t>
    <rPh sb="0" eb="1">
      <t>ツキ</t>
    </rPh>
    <phoneticPr fontId="4"/>
  </si>
  <si>
    <t>日</t>
    <rPh sb="0" eb="1">
      <t>ニチ</t>
    </rPh>
    <phoneticPr fontId="4"/>
  </si>
  <si>
    <t>運営主体名：</t>
    <rPh sb="0" eb="5">
      <t>ウンエイシュタイメイ</t>
    </rPh>
    <phoneticPr fontId="4"/>
  </si>
  <si>
    <t>法人名：</t>
    <rPh sb="0" eb="3">
      <t>ホウジンメイ</t>
    </rPh>
    <phoneticPr fontId="4"/>
  </si>
  <si>
    <t>代表者職氏名：</t>
    <rPh sb="0" eb="4">
      <t>ダイヒョウシャショク</t>
    </rPh>
    <rPh sb="4" eb="6">
      <t>シメイ</t>
    </rPh>
    <phoneticPr fontId="4"/>
  </si>
  <si>
    <t>賃金改善加算補助　賃金改善見込額等内訳書</t>
    <rPh sb="0" eb="4">
      <t>チンギンカイゼン</t>
    </rPh>
    <rPh sb="4" eb="8">
      <t>カサンホジョ</t>
    </rPh>
    <rPh sb="9" eb="11">
      <t>チンギン</t>
    </rPh>
    <rPh sb="11" eb="13">
      <t>カイゼン</t>
    </rPh>
    <rPh sb="13" eb="15">
      <t>ミコ</t>
    </rPh>
    <rPh sb="15" eb="16">
      <t>ガク</t>
    </rPh>
    <rPh sb="16" eb="17">
      <t>トウ</t>
    </rPh>
    <rPh sb="17" eb="19">
      <t>ウチワケ</t>
    </rPh>
    <rPh sb="19" eb="20">
      <t>ショ</t>
    </rPh>
    <phoneticPr fontId="4"/>
  </si>
  <si>
    <t>就業規則等で定めた常勤職員の１か月あたりの勤務時間数</t>
    <rPh sb="0" eb="5">
      <t>シュウギョウキソクトウ</t>
    </rPh>
    <rPh sb="6" eb="7">
      <t>サダ</t>
    </rPh>
    <rPh sb="9" eb="13">
      <t>ジョウキンショクイン</t>
    </rPh>
    <rPh sb="16" eb="17">
      <t>ゲツ</t>
    </rPh>
    <rPh sb="21" eb="26">
      <t>キンムジカンスウ</t>
    </rPh>
    <phoneticPr fontId="4"/>
  </si>
  <si>
    <t>時間</t>
    <rPh sb="0" eb="2">
      <t>ジカン</t>
    </rPh>
    <phoneticPr fontId="4"/>
  </si>
  <si>
    <t>NO.</t>
    <phoneticPr fontId="4"/>
  </si>
  <si>
    <t>職員名</t>
    <rPh sb="0" eb="2">
      <t>ショクイン</t>
    </rPh>
    <rPh sb="2" eb="3">
      <t>メイ</t>
    </rPh>
    <phoneticPr fontId="4"/>
  </si>
  <si>
    <t>職種</t>
    <rPh sb="0" eb="2">
      <t>ショクシュ</t>
    </rPh>
    <phoneticPr fontId="4"/>
  </si>
  <si>
    <t>常勤・
非常勤の別</t>
    <rPh sb="0" eb="2">
      <t>ジョウキン</t>
    </rPh>
    <rPh sb="4" eb="7">
      <t>ヒジョウキン</t>
    </rPh>
    <rPh sb="8" eb="9">
      <t>ベツ</t>
    </rPh>
    <phoneticPr fontId="4"/>
  </si>
  <si>
    <t>補助単価
(月額)</t>
    <rPh sb="0" eb="2">
      <t>ホジョ</t>
    </rPh>
    <rPh sb="2" eb="4">
      <t>タンカ</t>
    </rPh>
    <rPh sb="6" eb="8">
      <t>ゲツガク</t>
    </rPh>
    <phoneticPr fontId="4"/>
  </si>
  <si>
    <t>常勤
職員数</t>
    <rPh sb="0" eb="2">
      <t>ジョウキン</t>
    </rPh>
    <rPh sb="3" eb="5">
      <t>ショクイン</t>
    </rPh>
    <rPh sb="5" eb="6">
      <t>スウ</t>
    </rPh>
    <phoneticPr fontId="4"/>
  </si>
  <si>
    <t>非常勤職員数(常勤換算)</t>
    <rPh sb="0" eb="3">
      <t>ヒジョウキン</t>
    </rPh>
    <rPh sb="3" eb="5">
      <t>ショクイン</t>
    </rPh>
    <rPh sb="5" eb="6">
      <t>カズ</t>
    </rPh>
    <rPh sb="7" eb="9">
      <t>ジョウキン</t>
    </rPh>
    <rPh sb="9" eb="11">
      <t>カンサン</t>
    </rPh>
    <phoneticPr fontId="4"/>
  </si>
  <si>
    <t>令和４年２～３月分</t>
    <rPh sb="0" eb="2">
      <t>レイワ</t>
    </rPh>
    <rPh sb="3" eb="4">
      <t>ネン</t>
    </rPh>
    <rPh sb="7" eb="8">
      <t>ガツ</t>
    </rPh>
    <rPh sb="8" eb="9">
      <t>ブン</t>
    </rPh>
    <phoneticPr fontId="4"/>
  </si>
  <si>
    <t>令和４年４～９月分</t>
    <rPh sb="0" eb="2">
      <t>レイワ</t>
    </rPh>
    <rPh sb="3" eb="4">
      <t>ネン</t>
    </rPh>
    <rPh sb="7" eb="8">
      <t>ガツ</t>
    </rPh>
    <rPh sb="8" eb="9">
      <t>ブン</t>
    </rPh>
    <phoneticPr fontId="4"/>
  </si>
  <si>
    <t>令和４年10月～令和５年３月分</t>
    <rPh sb="0" eb="2">
      <t>レイワ</t>
    </rPh>
    <rPh sb="3" eb="4">
      <t>ネン</t>
    </rPh>
    <rPh sb="6" eb="7">
      <t>ガツ</t>
    </rPh>
    <rPh sb="8" eb="10">
      <t>レイワ</t>
    </rPh>
    <rPh sb="11" eb="12">
      <t>ネン</t>
    </rPh>
    <rPh sb="13" eb="14">
      <t>ガツ</t>
    </rPh>
    <rPh sb="14" eb="15">
      <t>ブン</t>
    </rPh>
    <phoneticPr fontId="4"/>
  </si>
  <si>
    <t>備考</t>
    <rPh sb="0" eb="2">
      <t>ビコウ</t>
    </rPh>
    <phoneticPr fontId="4"/>
  </si>
  <si>
    <t>１か月
あたりの
勤務時間数</t>
    <rPh sb="2" eb="3">
      <t>ゲツ</t>
    </rPh>
    <rPh sb="9" eb="11">
      <t>キンム</t>
    </rPh>
    <rPh sb="11" eb="14">
      <t>ジカンスウ</t>
    </rPh>
    <phoneticPr fontId="4"/>
  </si>
  <si>
    <t>常勤
換算値</t>
    <rPh sb="0" eb="2">
      <t>ジョウキン</t>
    </rPh>
    <rPh sb="3" eb="5">
      <t>カンザン</t>
    </rPh>
    <rPh sb="5" eb="6">
      <t>チ</t>
    </rPh>
    <phoneticPr fontId="4"/>
  </si>
  <si>
    <t>賃金改善
実施月数</t>
    <phoneticPr fontId="4"/>
  </si>
  <si>
    <t>補助基準額</t>
    <phoneticPr fontId="4"/>
  </si>
  <si>
    <t>賃金改善
見込額</t>
    <phoneticPr fontId="4"/>
  </si>
  <si>
    <t>賃金改善に伴う法定福利費等の事業主負担分の増分</t>
    <phoneticPr fontId="4"/>
  </si>
  <si>
    <t>１か月あたりの平均賃金改善見込額</t>
    <phoneticPr fontId="4"/>
  </si>
  <si>
    <t>賃金改善見込額</t>
    <phoneticPr fontId="4"/>
  </si>
  <si>
    <t>基本給又は
決まって毎月支払う手当</t>
    <phoneticPr fontId="4"/>
  </si>
  <si>
    <t>その他</t>
    <phoneticPr fontId="4"/>
  </si>
  <si>
    <t>合計</t>
    <rPh sb="0" eb="2">
      <t>ゴウケイ</t>
    </rPh>
    <phoneticPr fontId="4"/>
  </si>
  <si>
    <t>※クラブで勤務する職員のうち、賃金改善を行う者（職種問わず、非常勤を含み、経営に携わる法人の役員を除く。）を記載すること。</t>
    <rPh sb="5" eb="7">
      <t>キンム</t>
    </rPh>
    <rPh sb="9" eb="11">
      <t>ショクイン</t>
    </rPh>
    <rPh sb="15" eb="17">
      <t>チンギン</t>
    </rPh>
    <rPh sb="17" eb="19">
      <t>カイゼン</t>
    </rPh>
    <rPh sb="20" eb="21">
      <t>オコナ</t>
    </rPh>
    <rPh sb="22" eb="23">
      <t>シャ</t>
    </rPh>
    <rPh sb="24" eb="26">
      <t>ショクシュ</t>
    </rPh>
    <rPh sb="26" eb="27">
      <t>ト</t>
    </rPh>
    <rPh sb="30" eb="33">
      <t>ヒジョウキン</t>
    </rPh>
    <rPh sb="34" eb="35">
      <t>フク</t>
    </rPh>
    <rPh sb="37" eb="39">
      <t>ケイエイ</t>
    </rPh>
    <rPh sb="40" eb="41">
      <t>タズサ</t>
    </rPh>
    <rPh sb="43" eb="45">
      <t>ホウジン</t>
    </rPh>
    <rPh sb="46" eb="48">
      <t>ヤクイン</t>
    </rPh>
    <rPh sb="49" eb="50">
      <t>ノゾ</t>
    </rPh>
    <rPh sb="54" eb="56">
      <t>キサイ</t>
    </rPh>
    <phoneticPr fontId="4"/>
  </si>
  <si>
    <t>※行が足りない場合は適宜追加すること。</t>
    <rPh sb="1" eb="2">
      <t>ギョウ</t>
    </rPh>
    <rPh sb="3" eb="4">
      <t>タ</t>
    </rPh>
    <rPh sb="7" eb="9">
      <t>バアイ</t>
    </rPh>
    <rPh sb="10" eb="12">
      <t>テキギ</t>
    </rPh>
    <rPh sb="12" eb="14">
      <t>ツイカ</t>
    </rPh>
    <phoneticPr fontId="4"/>
  </si>
  <si>
    <t>第５号様式（第６条第２項）</t>
    <rPh sb="0" eb="1">
      <t>ダイ</t>
    </rPh>
    <rPh sb="2" eb="3">
      <t>ゴウ</t>
    </rPh>
    <rPh sb="3" eb="5">
      <t>ヨウシキ</t>
    </rPh>
    <rPh sb="6" eb="7">
      <t>ダイ</t>
    </rPh>
    <rPh sb="8" eb="9">
      <t>ジョウ</t>
    </rPh>
    <rPh sb="9" eb="10">
      <t>ダイ</t>
    </rPh>
    <rPh sb="11" eb="12">
      <t>コウ</t>
    </rPh>
    <phoneticPr fontId="3"/>
  </si>
  <si>
    <t>第６号様式（第６条第２項）</t>
    <rPh sb="0" eb="1">
      <t>ダイ</t>
    </rPh>
    <rPh sb="2" eb="3">
      <t>ゴウ</t>
    </rPh>
    <rPh sb="3" eb="5">
      <t>ヨウシキ</t>
    </rPh>
    <rPh sb="6" eb="7">
      <t>ダイ</t>
    </rPh>
    <rPh sb="8" eb="9">
      <t>ジョウ</t>
    </rPh>
    <rPh sb="9" eb="10">
      <t>ダイ</t>
    </rPh>
    <rPh sb="11" eb="12">
      <t>コウ</t>
    </rPh>
    <phoneticPr fontId="3"/>
  </si>
  <si>
    <t>10～19人</t>
    <rPh sb="5" eb="6">
      <t>ニン</t>
    </rPh>
    <phoneticPr fontId="3"/>
  </si>
  <si>
    <t>20～40人</t>
    <rPh sb="5" eb="6">
      <t>ニン</t>
    </rPh>
    <phoneticPr fontId="3"/>
  </si>
  <si>
    <t>200～249日</t>
    <rPh sb="7" eb="8">
      <t>ニチ</t>
    </rPh>
    <phoneticPr fontId="3"/>
  </si>
  <si>
    <t>250日以上</t>
    <rPh sb="3" eb="4">
      <t>ニチ</t>
    </rPh>
    <rPh sb="4" eb="6">
      <t>イジョウ</t>
    </rPh>
    <phoneticPr fontId="3"/>
  </si>
  <si>
    <t>１単位</t>
    <rPh sb="1" eb="3">
      <t>タンイ</t>
    </rPh>
    <phoneticPr fontId="3"/>
  </si>
  <si>
    <t>２単位</t>
    <rPh sb="1" eb="3">
      <t>タンイ</t>
    </rPh>
    <phoneticPr fontId="3"/>
  </si>
  <si>
    <t>３単位～</t>
    <rPh sb="1" eb="3">
      <t>タンイ</t>
    </rPh>
    <phoneticPr fontId="3"/>
  </si>
  <si>
    <t>―</t>
    <phoneticPr fontId="3"/>
  </si>
  <si>
    <t>平日</t>
    <rPh sb="0" eb="2">
      <t>ヘイジツ</t>
    </rPh>
    <phoneticPr fontId="3"/>
  </si>
  <si>
    <t>学校
休業日</t>
    <rPh sb="0" eb="2">
      <t>ガッコウ</t>
    </rPh>
    <rPh sb="3" eb="6">
      <t>キュウギョウビ</t>
    </rPh>
    <phoneticPr fontId="3"/>
  </si>
  <si>
    <t>支援員Ⅰ</t>
    <rPh sb="0" eb="3">
      <t>シエンイン</t>
    </rPh>
    <phoneticPr fontId="3"/>
  </si>
  <si>
    <t>支援員Ⅱ</t>
    <rPh sb="0" eb="3">
      <t>シエンイン</t>
    </rPh>
    <phoneticPr fontId="3"/>
  </si>
  <si>
    <t>支援員Ⅲ</t>
    <rPh sb="0" eb="3">
      <t>シエンイン</t>
    </rPh>
    <phoneticPr fontId="3"/>
  </si>
  <si>
    <t>上限</t>
    <rPh sb="0" eb="2">
      <t>ジョウゲン</t>
    </rPh>
    <phoneticPr fontId="3"/>
  </si>
  <si>
    <t>1～19人</t>
    <rPh sb="4" eb="5">
      <t>ニン</t>
    </rPh>
    <phoneticPr fontId="3"/>
  </si>
  <si>
    <t>20～40人</t>
    <rPh sb="5" eb="6">
      <t>ニン</t>
    </rPh>
    <phoneticPr fontId="3"/>
  </si>
  <si>
    <t>（参考様式）</t>
    <rPh sb="1" eb="5">
      <t>サンコウヨウシキ</t>
    </rPh>
    <phoneticPr fontId="3"/>
  </si>
  <si>
    <t>利用児童名簿（当初交付申請用）</t>
    <rPh sb="0" eb="6">
      <t>リヨウジドウメイボ</t>
    </rPh>
    <rPh sb="7" eb="11">
      <t>トウショコウフ</t>
    </rPh>
    <rPh sb="11" eb="13">
      <t>シンセイ</t>
    </rPh>
    <rPh sb="13" eb="14">
      <t>ヨウ</t>
    </rPh>
    <phoneticPr fontId="3"/>
  </si>
  <si>
    <t>No.</t>
    <phoneticPr fontId="3"/>
  </si>
  <si>
    <t>小学校名</t>
    <rPh sb="0" eb="4">
      <t>ショウガッコウメイ</t>
    </rPh>
    <phoneticPr fontId="3"/>
  </si>
  <si>
    <t>学年</t>
    <rPh sb="0" eb="2">
      <t>ガクネン</t>
    </rPh>
    <phoneticPr fontId="3"/>
  </si>
  <si>
    <t>児童氏名</t>
    <rPh sb="0" eb="4">
      <t>ジドウシメイ</t>
    </rPh>
    <phoneticPr fontId="3"/>
  </si>
  <si>
    <t>利用日数</t>
    <rPh sb="0" eb="4">
      <t>リヨウニッスウ</t>
    </rPh>
    <phoneticPr fontId="3"/>
  </si>
  <si>
    <t>対象児童数
(交付申請時)</t>
    <rPh sb="0" eb="5">
      <t>タイショウジドウスウ</t>
    </rPh>
    <rPh sb="7" eb="12">
      <t>コウフシンセイジ</t>
    </rPh>
    <phoneticPr fontId="3"/>
  </si>
  <si>
    <t>日/5日</t>
    <rPh sb="0" eb="1">
      <t>ニチ</t>
    </rPh>
    <rPh sb="3" eb="4">
      <t>ニチ</t>
    </rPh>
    <phoneticPr fontId="3"/>
  </si>
  <si>
    <t>対象児童数
合計</t>
    <rPh sb="0" eb="5">
      <t>タイショウジドウスウ</t>
    </rPh>
    <rPh sb="6" eb="8">
      <t>ゴウケイ</t>
    </rPh>
    <phoneticPr fontId="3"/>
  </si>
  <si>
    <t>※上記に記載した児童全員分の入会申込書又は継続利用申込書の写しを添付してください。</t>
    <rPh sb="1" eb="3">
      <t>ジョウキ</t>
    </rPh>
    <rPh sb="4" eb="6">
      <t>キサイ</t>
    </rPh>
    <rPh sb="8" eb="10">
      <t>ジドウ</t>
    </rPh>
    <rPh sb="10" eb="12">
      <t>ゼンイン</t>
    </rPh>
    <rPh sb="12" eb="13">
      <t>ブン</t>
    </rPh>
    <rPh sb="14" eb="19">
      <t>ニュウカイモウシコミショ</t>
    </rPh>
    <rPh sb="19" eb="20">
      <t>マタ</t>
    </rPh>
    <rPh sb="21" eb="28">
      <t>ケイゾクリヨウモウシコミショ</t>
    </rPh>
    <rPh sb="29" eb="30">
      <t>ウツ</t>
    </rPh>
    <rPh sb="32" eb="34">
      <t>テンプ</t>
    </rPh>
    <phoneticPr fontId="3"/>
  </si>
  <si>
    <t>第28号様式（第13条）</t>
    <rPh sb="0" eb="1">
      <t>ダイ</t>
    </rPh>
    <rPh sb="3" eb="4">
      <t>ゴウ</t>
    </rPh>
    <rPh sb="4" eb="6">
      <t>ヨウシキ</t>
    </rPh>
    <rPh sb="7" eb="8">
      <t>ダイ</t>
    </rPh>
    <rPh sb="10" eb="11">
      <t>ジョウ</t>
    </rPh>
    <phoneticPr fontId="5"/>
  </si>
  <si>
    <t>請求書番号</t>
    <rPh sb="0" eb="3">
      <t>セイキュウショ</t>
    </rPh>
    <rPh sb="3" eb="5">
      <t>バンゴウ</t>
    </rPh>
    <phoneticPr fontId="23"/>
  </si>
  <si>
    <t>指定者コード</t>
    <rPh sb="0" eb="3">
      <t>シテイシャ</t>
    </rPh>
    <phoneticPr fontId="23"/>
  </si>
  <si>
    <t>―</t>
    <phoneticPr fontId="23"/>
  </si>
  <si>
    <t>請　　求　　書</t>
    <rPh sb="0" eb="1">
      <t>ショウ</t>
    </rPh>
    <rPh sb="3" eb="4">
      <t>モトム</t>
    </rPh>
    <rPh sb="6" eb="7">
      <t>ショ</t>
    </rPh>
    <phoneticPr fontId="5"/>
  </si>
  <si>
    <t>￥</t>
    <phoneticPr fontId="5"/>
  </si>
  <si>
    <t>－</t>
    <phoneticPr fontId="5"/>
  </si>
  <si>
    <t>ただし、</t>
    <phoneticPr fontId="23"/>
  </si>
  <si>
    <t>年度横浜市放課後児童クラブ事業費補助金として、上記金額を請求します。</t>
    <rPh sb="0" eb="2">
      <t>ネンド</t>
    </rPh>
    <rPh sb="2" eb="5">
      <t>ヨコハマシ</t>
    </rPh>
    <rPh sb="5" eb="10">
      <t>ホウカゴジドウ</t>
    </rPh>
    <rPh sb="13" eb="16">
      <t>ジギョウヒ</t>
    </rPh>
    <rPh sb="16" eb="19">
      <t>ホジョキン</t>
    </rPh>
    <rPh sb="23" eb="27">
      <t>ジョウキキンガク</t>
    </rPh>
    <rPh sb="28" eb="30">
      <t>セイキュウ</t>
    </rPh>
    <phoneticPr fontId="23"/>
  </si>
  <si>
    <t>※該当する方に　☑　又は　■　を記入してください。</t>
    <phoneticPr fontId="3"/>
  </si>
  <si>
    <t>〔</t>
    <phoneticPr fontId="5"/>
  </si>
  <si>
    <t>□</t>
    <phoneticPr fontId="23"/>
  </si>
  <si>
    <t>４月受領分</t>
    <rPh sb="1" eb="2">
      <t>ガツ</t>
    </rPh>
    <rPh sb="2" eb="5">
      <t>ジュリョウブン</t>
    </rPh>
    <phoneticPr fontId="23"/>
  </si>
  <si>
    <t>その他(</t>
    <rPh sb="2" eb="3">
      <t>タ</t>
    </rPh>
    <phoneticPr fontId="23"/>
  </si>
  <si>
    <t>回目受領分) 〕</t>
    <rPh sb="0" eb="2">
      <t>カイメ</t>
    </rPh>
    <rPh sb="2" eb="5">
      <t>ジュリョウブン</t>
    </rPh>
    <phoneticPr fontId="23"/>
  </si>
  <si>
    <t>年</t>
    <rPh sb="0" eb="1">
      <t>ネン</t>
    </rPh>
    <phoneticPr fontId="23"/>
  </si>
  <si>
    <t>月</t>
    <rPh sb="0" eb="1">
      <t>ツキ</t>
    </rPh>
    <phoneticPr fontId="23"/>
  </si>
  <si>
    <t>日</t>
    <rPh sb="0" eb="1">
      <t>ニチ</t>
    </rPh>
    <phoneticPr fontId="23"/>
  </si>
  <si>
    <t>（請求先）</t>
    <rPh sb="1" eb="4">
      <t>セイキュウサキ</t>
    </rPh>
    <phoneticPr fontId="23"/>
  </si>
  <si>
    <t>横浜市</t>
    <rPh sb="0" eb="3">
      <t>ヨコハマシ</t>
    </rPh>
    <phoneticPr fontId="5"/>
  </si>
  <si>
    <t>区長</t>
    <phoneticPr fontId="3"/>
  </si>
  <si>
    <t>（請求者）</t>
    <rPh sb="1" eb="4">
      <t>セイキュウシャ</t>
    </rPh>
    <phoneticPr fontId="23"/>
  </si>
  <si>
    <t>所在地：</t>
    <rPh sb="0" eb="3">
      <t>ショザイチ</t>
    </rPh>
    <phoneticPr fontId="23"/>
  </si>
  <si>
    <t>運営主体名：</t>
    <rPh sb="0" eb="5">
      <t>ウンエイシュタイメイ</t>
    </rPh>
    <phoneticPr fontId="23"/>
  </si>
  <si>
    <t>代表者職氏名：</t>
    <rPh sb="0" eb="4">
      <t>ダイヒョウシャショク</t>
    </rPh>
    <rPh sb="4" eb="6">
      <t>シメイ</t>
    </rPh>
    <phoneticPr fontId="23"/>
  </si>
  <si>
    <t>㊞</t>
    <phoneticPr fontId="23"/>
  </si>
  <si>
    <t>クラブ名：</t>
    <rPh sb="3" eb="4">
      <t>メイ</t>
    </rPh>
    <phoneticPr fontId="23"/>
  </si>
  <si>
    <t>振込先</t>
    <rPh sb="0" eb="3">
      <t>フリコミサキ</t>
    </rPh>
    <phoneticPr fontId="23"/>
  </si>
  <si>
    <t>金融機関等の名称</t>
    <rPh sb="0" eb="2">
      <t>キンユウ</t>
    </rPh>
    <rPh sb="2" eb="4">
      <t>キカン</t>
    </rPh>
    <rPh sb="4" eb="5">
      <t>トウ</t>
    </rPh>
    <rPh sb="6" eb="8">
      <t>メイショウ</t>
    </rPh>
    <phoneticPr fontId="5"/>
  </si>
  <si>
    <t>銀行</t>
    <rPh sb="0" eb="2">
      <t>ギンコウ</t>
    </rPh>
    <phoneticPr fontId="5"/>
  </si>
  <si>
    <t>支店</t>
    <rPh sb="0" eb="2">
      <t>シテン</t>
    </rPh>
    <phoneticPr fontId="5"/>
  </si>
  <si>
    <t>信用金庫</t>
    <rPh sb="0" eb="2">
      <t>シンヨウ</t>
    </rPh>
    <rPh sb="2" eb="4">
      <t>キンコ</t>
    </rPh>
    <phoneticPr fontId="5"/>
  </si>
  <si>
    <t>農協</t>
    <rPh sb="0" eb="2">
      <t>ノウキョウ</t>
    </rPh>
    <phoneticPr fontId="5"/>
  </si>
  <si>
    <t>預金の種類</t>
    <rPh sb="0" eb="2">
      <t>ヨキン</t>
    </rPh>
    <rPh sb="3" eb="5">
      <t>シュルイ</t>
    </rPh>
    <phoneticPr fontId="5"/>
  </si>
  <si>
    <t>普 通 預 金</t>
    <rPh sb="0" eb="1">
      <t>フ</t>
    </rPh>
    <rPh sb="2" eb="3">
      <t>ツウ</t>
    </rPh>
    <rPh sb="4" eb="5">
      <t>アズカリ</t>
    </rPh>
    <rPh sb="6" eb="7">
      <t>カネ</t>
    </rPh>
    <phoneticPr fontId="5"/>
  </si>
  <si>
    <t>・</t>
    <phoneticPr fontId="23"/>
  </si>
  <si>
    <t>当 座 預 金</t>
    <rPh sb="0" eb="1">
      <t>トウ</t>
    </rPh>
    <rPh sb="2" eb="3">
      <t>ザ</t>
    </rPh>
    <rPh sb="4" eb="5">
      <t>アズカリ</t>
    </rPh>
    <rPh sb="6" eb="7">
      <t>カネ</t>
    </rPh>
    <phoneticPr fontId="5"/>
  </si>
  <si>
    <t>口座番号</t>
    <rPh sb="0" eb="2">
      <t>コウザ</t>
    </rPh>
    <rPh sb="2" eb="4">
      <t>バンゴウ</t>
    </rPh>
    <phoneticPr fontId="5"/>
  </si>
  <si>
    <t>フリガナ</t>
    <phoneticPr fontId="5"/>
  </si>
  <si>
    <t>口座名義人</t>
    <rPh sb="0" eb="2">
      <t>コウザ</t>
    </rPh>
    <rPh sb="2" eb="5">
      <t>メイギニン</t>
    </rPh>
    <phoneticPr fontId="5"/>
  </si>
  <si>
    <t>※請求者（代表者氏名）と口座名義人が異なる場合は、下欄に記入・押印をお願いします。</t>
    <rPh sb="1" eb="4">
      <t>セイキュウシャ</t>
    </rPh>
    <rPh sb="5" eb="8">
      <t>ダイヒョウシャ</t>
    </rPh>
    <rPh sb="8" eb="10">
      <t>シメイ</t>
    </rPh>
    <rPh sb="12" eb="14">
      <t>コウザ</t>
    </rPh>
    <rPh sb="14" eb="17">
      <t>メイギニン</t>
    </rPh>
    <rPh sb="18" eb="19">
      <t>イ</t>
    </rPh>
    <rPh sb="21" eb="23">
      <t>バアイ</t>
    </rPh>
    <rPh sb="25" eb="27">
      <t>カラン</t>
    </rPh>
    <rPh sb="28" eb="30">
      <t>キニュウ</t>
    </rPh>
    <rPh sb="31" eb="33">
      <t>オウイン</t>
    </rPh>
    <rPh sb="35" eb="36">
      <t>ネガ</t>
    </rPh>
    <phoneticPr fontId="5"/>
  </si>
  <si>
    <t>上記振込先口座に補助金を振り込み下さい。</t>
    <rPh sb="0" eb="2">
      <t>ジョウキ</t>
    </rPh>
    <rPh sb="2" eb="5">
      <t>フリコミサキ</t>
    </rPh>
    <rPh sb="5" eb="7">
      <t>コウザ</t>
    </rPh>
    <rPh sb="8" eb="11">
      <t>ホジョキン</t>
    </rPh>
    <rPh sb="12" eb="13">
      <t>フ</t>
    </rPh>
    <rPh sb="14" eb="15">
      <t>コ</t>
    </rPh>
    <rPh sb="16" eb="17">
      <t>クダ</t>
    </rPh>
    <phoneticPr fontId="5"/>
  </si>
  <si>
    <t>口座名義人氏名：</t>
    <rPh sb="0" eb="2">
      <t>コウザ</t>
    </rPh>
    <rPh sb="2" eb="4">
      <t>メイギ</t>
    </rPh>
    <rPh sb="4" eb="5">
      <t>ニン</t>
    </rPh>
    <rPh sb="5" eb="7">
      <t>シメイ</t>
    </rPh>
    <phoneticPr fontId="5"/>
  </si>
  <si>
    <t>〔クラブでの役割：</t>
    <rPh sb="6" eb="8">
      <t>ヤクワリ</t>
    </rPh>
    <phoneticPr fontId="23"/>
  </si>
  <si>
    <t>〕</t>
    <phoneticPr fontId="23"/>
  </si>
  <si>
    <t>口座名義人住所：</t>
    <rPh sb="0" eb="2">
      <t>コウザ</t>
    </rPh>
    <rPh sb="2" eb="4">
      <t>メイギ</t>
    </rPh>
    <rPh sb="4" eb="5">
      <t>ニン</t>
    </rPh>
    <rPh sb="5" eb="7">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</si>
</sst>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_ ;[Red]\-#,##0\ "/>
    <numFmt numFmtId="178" formatCode="0.00_ "/>
    <numFmt numFmtId="179" formatCode="0_ "/>
    <numFmt numFmtId="180" formatCode="0.0_ ;[Red]\-0.0\ "/>
    <numFmt numFmtId="181" formatCode="#,##0;\-#,##0;00#"/>
    <numFmt numFmtId="182" formatCode="#,##0.0;[Red]\-#,##0.0"/>
    <numFmt numFmtId="183" formatCode="#,##0&quot;円&quot;;[Red]\-#,##0&quot;円&quot;"/>
    <numFmt numFmtId="184" formatCode="0.0&quot;人&quot;\ "/>
    <numFmt numFmtId="185" formatCode="0.0&quot;時間&quot;\ "/>
    <numFmt numFmtId="186" formatCode="#,##0&quot;か月&quot;"/>
    <numFmt numFmtId="187" formatCode="#,##0&quot;円&quot;;[Red]\-#,##0"/>
    <numFmt numFmtId="188" formatCode="0.0&quot;人&quot;"/>
  </numFmts>
  <fonts count="31" x14ac:knownFonts="1">
    <font>
      <sz val="11"/>
      <color theme="1"/>
      <name val="游ゴシック"/>
      <family val="2"/>
      <scheme val="minor"/>
    </font>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ゴシック"/>
      <family val="3"/>
      <charset val="128"/>
    </font>
    <font>
      <sz val="11"/>
      <color theme="1"/>
      <name val="ＭＳ ゴシック"/>
      <family val="3"/>
      <charset val="128"/>
    </font>
    <font>
      <sz val="12"/>
      <color theme="1"/>
      <name val="ＭＳ 明朝"/>
      <family val="1"/>
      <charset val="128"/>
    </font>
    <font>
      <sz val="16"/>
      <color theme="1"/>
      <name val="ＭＳ ゴシック"/>
      <family val="3"/>
      <charset val="128"/>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11"/>
      <name val="ＭＳ Ｐゴシック"/>
      <family val="3"/>
      <charset val="128"/>
    </font>
    <font>
      <b/>
      <sz val="11"/>
      <color theme="1"/>
      <name val="ＭＳ 明朝"/>
      <family val="1"/>
      <charset val="128"/>
    </font>
    <font>
      <sz val="9"/>
      <color theme="1"/>
      <name val="ＭＳ 明朝"/>
      <family val="1"/>
      <charset val="128"/>
    </font>
    <font>
      <sz val="22"/>
      <name val="ＭＳ ゴシック"/>
      <family val="3"/>
      <charset val="128"/>
    </font>
    <font>
      <sz val="10.5"/>
      <color theme="1"/>
      <name val="ＭＳ 明朝"/>
      <family val="1"/>
      <charset val="128"/>
    </font>
    <font>
      <sz val="11"/>
      <color theme="1"/>
      <name val="游ゴシック"/>
      <family val="3"/>
      <charset val="128"/>
      <scheme val="minor"/>
    </font>
    <font>
      <sz val="12"/>
      <name val="ＭＳ 明朝"/>
      <family val="1"/>
      <charset val="128"/>
    </font>
    <font>
      <sz val="6"/>
      <name val="Meiryo UI"/>
      <family val="2"/>
      <charset val="128"/>
    </font>
    <font>
      <sz val="20"/>
      <name val="ＭＳ ゴシック"/>
      <family val="3"/>
      <charset val="128"/>
    </font>
    <font>
      <sz val="18"/>
      <name val="ＭＳ 明朝"/>
      <family val="1"/>
      <charset val="128"/>
    </font>
    <font>
      <b/>
      <sz val="18"/>
      <name val="ＭＳ 明朝"/>
      <family val="1"/>
      <charset val="128"/>
    </font>
    <font>
      <sz val="13"/>
      <name val="ＭＳ 明朝"/>
      <family val="1"/>
      <charset val="128"/>
    </font>
    <font>
      <sz val="16"/>
      <name val="ＭＳ 明朝"/>
      <family val="1"/>
      <charset val="128"/>
    </font>
    <font>
      <sz val="14"/>
      <name val="ＭＳ 明朝"/>
      <family val="1"/>
      <charset val="128"/>
    </font>
    <font>
      <sz val="12"/>
      <color theme="0" tint="-0.499984740745262"/>
      <name val="ＭＳ 明朝"/>
      <family val="1"/>
      <charset val="128"/>
    </font>
  </fonts>
  <fills count="2">
    <fill>
      <patternFill patternType="none"/>
    </fill>
    <fill>
      <patternFill patternType="gray125"/>
    </fill>
  </fills>
  <borders count="1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medium">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double">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bottom style="thin">
        <color indexed="64"/>
      </bottom>
      <diagonal/>
    </border>
    <border diagonalUp="1">
      <left style="double">
        <color indexed="64"/>
      </left>
      <right style="double">
        <color indexed="64"/>
      </right>
      <top style="medium">
        <color indexed="64"/>
      </top>
      <bottom/>
      <diagonal style="thin">
        <color indexed="64"/>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diagonalUp="1">
      <left style="double">
        <color indexed="64"/>
      </left>
      <right style="double">
        <color indexed="64"/>
      </right>
      <top/>
      <bottom/>
      <diagonal style="thin">
        <color indexed="64"/>
      </diagonal>
    </border>
    <border diagonalUp="1">
      <left style="double">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5">
    <xf numFmtId="0" fontId="0" fillId="0" borderId="0"/>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6"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6" fillId="0" borderId="0">
      <alignment vertical="center"/>
    </xf>
    <xf numFmtId="0" fontId="21" fillId="0" borderId="0">
      <alignment vertical="center"/>
    </xf>
    <xf numFmtId="0" fontId="16" fillId="0" borderId="0"/>
    <xf numFmtId="0" fontId="16" fillId="0" borderId="0"/>
  </cellStyleXfs>
  <cellXfs count="607">
    <xf numFmtId="0" fontId="0" fillId="0" borderId="0" xfId="0"/>
    <xf numFmtId="0" fontId="6" fillId="0" borderId="0" xfId="0" applyFont="1" applyAlignment="1">
      <alignment vertical="center"/>
    </xf>
    <xf numFmtId="0" fontId="6" fillId="0" borderId="24" xfId="0" applyFont="1" applyBorder="1" applyAlignment="1">
      <alignment vertical="center"/>
    </xf>
    <xf numFmtId="0" fontId="6" fillId="0" borderId="18" xfId="0" applyFont="1" applyBorder="1" applyAlignment="1">
      <alignment vertical="center"/>
    </xf>
    <xf numFmtId="0" fontId="6" fillId="0" borderId="41" xfId="0" applyFont="1" applyBorder="1" applyAlignment="1">
      <alignment vertical="center"/>
    </xf>
    <xf numFmtId="0" fontId="6" fillId="0" borderId="43" xfId="0" applyFont="1" applyBorder="1" applyAlignment="1">
      <alignment vertical="center"/>
    </xf>
    <xf numFmtId="38" fontId="7" fillId="0" borderId="44" xfId="1" applyFont="1" applyBorder="1" applyAlignment="1">
      <alignment vertical="center" shrinkToFit="1"/>
    </xf>
    <xf numFmtId="38" fontId="7" fillId="0" borderId="47" xfId="1" applyFont="1" applyBorder="1" applyAlignment="1">
      <alignment vertical="center" shrinkToFit="1"/>
    </xf>
    <xf numFmtId="38" fontId="7" fillId="0" borderId="45" xfId="1" applyFont="1" applyBorder="1" applyAlignment="1">
      <alignment vertical="center" shrinkToFit="1"/>
    </xf>
    <xf numFmtId="38" fontId="7" fillId="0" borderId="39" xfId="1" applyFont="1" applyBorder="1" applyAlignment="1">
      <alignment vertical="center" shrinkToFit="1"/>
    </xf>
    <xf numFmtId="38" fontId="7" fillId="0" borderId="51" xfId="1" applyFont="1" applyBorder="1" applyAlignment="1">
      <alignment vertical="center" shrinkToFit="1"/>
    </xf>
    <xf numFmtId="38" fontId="7" fillId="0" borderId="49" xfId="1" applyFont="1" applyBorder="1" applyAlignment="1">
      <alignment vertical="center" shrinkToFit="1"/>
    </xf>
    <xf numFmtId="38" fontId="7" fillId="0" borderId="52" xfId="1" applyFont="1" applyBorder="1" applyAlignment="1">
      <alignment vertical="center" shrinkToFit="1"/>
    </xf>
    <xf numFmtId="38" fontId="7" fillId="0" borderId="53" xfId="1" applyFont="1" applyBorder="1" applyAlignment="1">
      <alignment vertical="center" shrinkToFit="1"/>
    </xf>
    <xf numFmtId="38" fontId="7" fillId="0" borderId="54" xfId="1" applyFont="1" applyBorder="1" applyAlignment="1">
      <alignment vertical="center" shrinkToFit="1"/>
    </xf>
    <xf numFmtId="38" fontId="7" fillId="0" borderId="55" xfId="1" applyFont="1" applyBorder="1" applyAlignment="1">
      <alignment vertical="center" shrinkToFit="1"/>
    </xf>
    <xf numFmtId="0" fontId="6" fillId="0" borderId="56" xfId="0" applyFont="1" applyBorder="1" applyAlignment="1">
      <alignment vertical="center"/>
    </xf>
    <xf numFmtId="0" fontId="10" fillId="0" borderId="45" xfId="0" applyFont="1" applyBorder="1" applyAlignment="1">
      <alignment horizontal="center" vertical="center"/>
    </xf>
    <xf numFmtId="0" fontId="10" fillId="0" borderId="49" xfId="0" applyFont="1" applyBorder="1" applyAlignment="1">
      <alignment horizontal="center" vertical="center"/>
    </xf>
    <xf numFmtId="0" fontId="10" fillId="0" borderId="48" xfId="0" applyFont="1" applyBorder="1" applyAlignment="1">
      <alignment horizontal="center" vertical="center"/>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8" xfId="0" applyFont="1" applyBorder="1" applyAlignment="1">
      <alignment horizontal="center" vertical="center"/>
    </xf>
    <xf numFmtId="0" fontId="6" fillId="0" borderId="5" xfId="0" applyFont="1" applyFill="1" applyBorder="1" applyAlignment="1">
      <alignment vertical="center"/>
    </xf>
    <xf numFmtId="0" fontId="6" fillId="0" borderId="5" xfId="1" applyNumberFormat="1" applyFont="1" applyFill="1" applyBorder="1" applyAlignment="1">
      <alignment vertical="center" shrinkToFit="1"/>
    </xf>
    <xf numFmtId="0" fontId="6" fillId="0" borderId="20" xfId="1" applyNumberFormat="1" applyFont="1" applyFill="1" applyBorder="1" applyAlignment="1">
      <alignment vertical="center" shrinkToFit="1"/>
    </xf>
    <xf numFmtId="0" fontId="6" fillId="0" borderId="25" xfId="1" applyNumberFormat="1" applyFont="1" applyFill="1" applyBorder="1" applyAlignment="1">
      <alignment vertical="center" shrinkToFit="1"/>
    </xf>
    <xf numFmtId="0" fontId="6" fillId="0" borderId="26" xfId="1" applyNumberFormat="1" applyFont="1" applyFill="1" applyBorder="1" applyAlignment="1">
      <alignment vertical="center" shrinkToFit="1"/>
    </xf>
    <xf numFmtId="0" fontId="6" fillId="0" borderId="4" xfId="0" applyFont="1" applyFill="1" applyBorder="1" applyAlignment="1">
      <alignment vertical="center"/>
    </xf>
    <xf numFmtId="0" fontId="6" fillId="0" borderId="0" xfId="0" applyFont="1" applyAlignment="1">
      <alignment vertical="center"/>
    </xf>
    <xf numFmtId="0" fontId="12" fillId="0" borderId="0" xfId="2" applyFont="1">
      <alignment vertical="center"/>
    </xf>
    <xf numFmtId="0" fontId="12" fillId="0" borderId="0" xfId="2" applyFont="1" applyAlignment="1">
      <alignment vertical="center"/>
    </xf>
    <xf numFmtId="0" fontId="12" fillId="0" borderId="0" xfId="2" applyFont="1" applyAlignment="1"/>
    <xf numFmtId="0" fontId="12" fillId="0" borderId="1" xfId="2" applyFont="1" applyBorder="1">
      <alignment vertical="center"/>
    </xf>
    <xf numFmtId="176" fontId="12" fillId="0" borderId="0" xfId="2" applyNumberFormat="1" applyFont="1" applyBorder="1" applyAlignment="1">
      <alignment vertical="center"/>
    </xf>
    <xf numFmtId="0" fontId="12" fillId="0" borderId="61" xfId="2" applyFont="1" applyBorder="1" applyAlignment="1">
      <alignment vertical="center"/>
    </xf>
    <xf numFmtId="0" fontId="12" fillId="0" borderId="62" xfId="2" applyFont="1" applyBorder="1" applyAlignment="1">
      <alignment vertical="center"/>
    </xf>
    <xf numFmtId="38" fontId="12" fillId="0" borderId="5" xfId="1" applyFont="1" applyFill="1" applyBorder="1" applyAlignment="1">
      <alignment vertical="center"/>
    </xf>
    <xf numFmtId="38" fontId="12" fillId="0" borderId="17" xfId="1" applyFont="1" applyFill="1" applyBorder="1" applyAlignment="1">
      <alignment vertical="center"/>
    </xf>
    <xf numFmtId="38" fontId="12" fillId="0" borderId="11" xfId="1" applyFont="1" applyBorder="1" applyAlignment="1">
      <alignment vertical="center"/>
    </xf>
    <xf numFmtId="0" fontId="12" fillId="0" borderId="17" xfId="2" applyFont="1" applyBorder="1" applyAlignment="1">
      <alignment vertical="center"/>
    </xf>
    <xf numFmtId="0" fontId="12" fillId="0" borderId="11" xfId="2" applyFont="1" applyBorder="1" applyAlignment="1">
      <alignment vertical="center"/>
    </xf>
    <xf numFmtId="0" fontId="12" fillId="0" borderId="17" xfId="2" applyFont="1" applyFill="1" applyBorder="1" applyAlignment="1">
      <alignment vertical="center"/>
    </xf>
    <xf numFmtId="0" fontId="12" fillId="0" borderId="5" xfId="2" applyFont="1" applyBorder="1" applyAlignment="1">
      <alignment vertical="center"/>
    </xf>
    <xf numFmtId="38" fontId="12" fillId="0" borderId="17" xfId="1" applyFont="1" applyBorder="1" applyAlignment="1">
      <alignment vertical="center"/>
    </xf>
    <xf numFmtId="38" fontId="12" fillId="0" borderId="62" xfId="1" applyFont="1" applyFill="1" applyBorder="1" applyAlignment="1">
      <alignment vertical="center"/>
    </xf>
    <xf numFmtId="0" fontId="12" fillId="0" borderId="5" xfId="2" applyFont="1" applyFill="1" applyBorder="1" applyAlignment="1">
      <alignment vertical="center"/>
    </xf>
    <xf numFmtId="0" fontId="12" fillId="0" borderId="0" xfId="2" applyFont="1" applyFill="1" applyBorder="1" applyAlignment="1">
      <alignment vertical="center"/>
    </xf>
    <xf numFmtId="0" fontId="12" fillId="0" borderId="0" xfId="2" applyFont="1" applyBorder="1">
      <alignment vertical="center"/>
    </xf>
    <xf numFmtId="0" fontId="12" fillId="0" borderId="0" xfId="2" applyFont="1" applyBorder="1" applyAlignment="1">
      <alignment horizontal="center" vertical="center"/>
    </xf>
    <xf numFmtId="0" fontId="12" fillId="0" borderId="0" xfId="2" applyFont="1" applyBorder="1" applyAlignment="1"/>
    <xf numFmtId="0" fontId="14" fillId="0" borderId="0" xfId="2" applyFont="1" applyBorder="1">
      <alignment vertical="center"/>
    </xf>
    <xf numFmtId="0" fontId="14" fillId="0" borderId="0" xfId="2" applyFont="1" applyBorder="1" applyAlignment="1">
      <alignment vertical="center"/>
    </xf>
    <xf numFmtId="0" fontId="12" fillId="0" borderId="0" xfId="2" applyFont="1" applyBorder="1" applyAlignment="1">
      <alignment vertical="top"/>
    </xf>
    <xf numFmtId="0" fontId="6" fillId="0" borderId="0" xfId="0" applyFont="1" applyBorder="1" applyAlignment="1">
      <alignment horizontal="right" vertical="center"/>
    </xf>
    <xf numFmtId="0" fontId="9" fillId="0" borderId="0" xfId="0" applyFont="1" applyBorder="1" applyAlignment="1">
      <alignment vertical="center"/>
    </xf>
    <xf numFmtId="38" fontId="7" fillId="0" borderId="63" xfId="1" applyFont="1" applyBorder="1" applyAlignment="1">
      <alignment vertical="center" shrinkToFit="1"/>
    </xf>
    <xf numFmtId="0" fontId="12" fillId="0" borderId="0" xfId="2" applyFont="1" applyBorder="1" applyAlignment="1">
      <alignment horizontal="right" vertical="center"/>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2" fillId="0" borderId="0" xfId="2" applyFont="1" applyBorder="1" applyAlignment="1">
      <alignment vertical="center"/>
    </xf>
    <xf numFmtId="0" fontId="6" fillId="0" borderId="0" xfId="0" applyFont="1" applyBorder="1" applyAlignment="1">
      <alignmen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vertical="center"/>
    </xf>
    <xf numFmtId="0" fontId="6" fillId="0" borderId="0" xfId="0" applyFont="1" applyBorder="1" applyAlignment="1">
      <alignment vertical="center"/>
    </xf>
    <xf numFmtId="0" fontId="10" fillId="0" borderId="39" xfId="0" applyFont="1" applyBorder="1" applyAlignment="1">
      <alignment horizontal="center" vertical="center"/>
    </xf>
    <xf numFmtId="38" fontId="6" fillId="0" borderId="0" xfId="3" applyFont="1">
      <alignment vertical="center"/>
    </xf>
    <xf numFmtId="38" fontId="17" fillId="0" borderId="0" xfId="3" applyFont="1">
      <alignment vertical="center"/>
    </xf>
    <xf numFmtId="38" fontId="6" fillId="0" borderId="0" xfId="3" applyFont="1" applyAlignment="1">
      <alignment horizontal="right" vertical="center"/>
    </xf>
    <xf numFmtId="38" fontId="8" fillId="0" borderId="0" xfId="3" applyFont="1" applyAlignment="1">
      <alignment vertical="center"/>
    </xf>
    <xf numFmtId="38" fontId="9" fillId="0" borderId="0" xfId="3" applyFont="1">
      <alignment vertical="center"/>
    </xf>
    <xf numFmtId="38" fontId="6" fillId="0" borderId="67" xfId="3" applyFont="1" applyBorder="1" applyAlignment="1">
      <alignment horizontal="center" vertical="center"/>
    </xf>
    <xf numFmtId="38" fontId="6" fillId="0" borderId="67" xfId="3" applyFont="1" applyFill="1" applyBorder="1" applyAlignment="1">
      <alignment horizontal="center" vertical="center"/>
    </xf>
    <xf numFmtId="38" fontId="6" fillId="0" borderId="68" xfId="3" applyFont="1" applyBorder="1" applyAlignment="1">
      <alignment horizontal="center" vertical="center"/>
    </xf>
    <xf numFmtId="38" fontId="17" fillId="0" borderId="42" xfId="3" applyFont="1" applyBorder="1">
      <alignment vertical="center"/>
    </xf>
    <xf numFmtId="38" fontId="17" fillId="0" borderId="43" xfId="3" applyFont="1" applyBorder="1">
      <alignment vertical="center"/>
    </xf>
    <xf numFmtId="38" fontId="17" fillId="0" borderId="81" xfId="3" applyFont="1" applyBorder="1">
      <alignment vertical="center"/>
    </xf>
    <xf numFmtId="38" fontId="6" fillId="0" borderId="12" xfId="3" applyFont="1" applyBorder="1">
      <alignment vertical="center"/>
    </xf>
    <xf numFmtId="38" fontId="7" fillId="0" borderId="0" xfId="3" applyFont="1" applyAlignment="1">
      <alignment horizontal="right" vertical="center"/>
    </xf>
    <xf numFmtId="38" fontId="6" fillId="0" borderId="0" xfId="3" applyFont="1" applyAlignment="1">
      <alignment vertical="center"/>
    </xf>
    <xf numFmtId="38" fontId="6" fillId="0" borderId="0" xfId="3" applyFont="1" applyAlignment="1">
      <alignment horizontal="center" vertical="center"/>
    </xf>
    <xf numFmtId="38" fontId="6" fillId="0" borderId="0" xfId="3" applyFont="1" applyFill="1">
      <alignment vertical="center"/>
    </xf>
    <xf numFmtId="38" fontId="6" fillId="0" borderId="0" xfId="3" applyFont="1" applyFill="1" applyBorder="1">
      <alignment vertical="center"/>
    </xf>
    <xf numFmtId="38" fontId="6" fillId="0" borderId="0" xfId="3" applyFont="1" applyFill="1" applyBorder="1" applyAlignment="1">
      <alignment horizontal="center" vertical="center" shrinkToFit="1"/>
    </xf>
    <xf numFmtId="38" fontId="6" fillId="0" borderId="0" xfId="3" applyFont="1" applyFill="1" applyBorder="1" applyAlignment="1">
      <alignment horizontal="center" vertical="center"/>
    </xf>
    <xf numFmtId="0" fontId="6" fillId="0" borderId="0" xfId="2" applyFont="1" applyFill="1">
      <alignment vertical="center"/>
    </xf>
    <xf numFmtId="0" fontId="12" fillId="0" borderId="0" xfId="2" applyFont="1" applyFill="1" applyAlignment="1">
      <alignment horizontal="right" vertical="center"/>
    </xf>
    <xf numFmtId="0" fontId="6" fillId="0" borderId="0" xfId="2" applyFont="1" applyFill="1" applyAlignment="1">
      <alignment horizontal="right" vertical="center"/>
    </xf>
    <xf numFmtId="182" fontId="6" fillId="0" borderId="94" xfId="3" applyNumberFormat="1" applyFont="1" applyFill="1" applyBorder="1">
      <alignment vertical="center"/>
    </xf>
    <xf numFmtId="0" fontId="6" fillId="0" borderId="96" xfId="2" applyFont="1" applyFill="1" applyBorder="1" applyAlignment="1">
      <alignment horizontal="center" vertical="center"/>
    </xf>
    <xf numFmtId="0" fontId="6" fillId="0" borderId="56" xfId="2" applyFont="1" applyFill="1" applyBorder="1" applyAlignment="1">
      <alignment vertical="center" wrapText="1"/>
    </xf>
    <xf numFmtId="0" fontId="20" fillId="0" borderId="44" xfId="2" applyFont="1" applyFill="1" applyBorder="1" applyAlignment="1">
      <alignment horizontal="center" vertical="center" wrapText="1"/>
    </xf>
    <xf numFmtId="0" fontId="6" fillId="0" borderId="51" xfId="2" applyFont="1" applyFill="1" applyBorder="1" applyAlignment="1">
      <alignment horizontal="center" vertical="center" wrapText="1"/>
    </xf>
    <xf numFmtId="0" fontId="6" fillId="0" borderId="106"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06" xfId="2" applyFont="1" applyFill="1" applyBorder="1" applyAlignment="1">
      <alignment horizontal="center" vertical="center" shrinkToFit="1"/>
    </xf>
    <xf numFmtId="183" fontId="6" fillId="0" borderId="80" xfId="3" applyNumberFormat="1" applyFont="1" applyFill="1" applyBorder="1" applyAlignment="1">
      <alignment horizontal="right" vertical="center" shrinkToFit="1"/>
    </xf>
    <xf numFmtId="184" fontId="6" fillId="0" borderId="107" xfId="2" applyNumberFormat="1" applyFont="1" applyFill="1" applyBorder="1">
      <alignment vertical="center"/>
    </xf>
    <xf numFmtId="185" fontId="6" fillId="0" borderId="108" xfId="2" applyNumberFormat="1" applyFont="1" applyFill="1" applyBorder="1">
      <alignment vertical="center"/>
    </xf>
    <xf numFmtId="186" fontId="6" fillId="0" borderId="79" xfId="3" applyNumberFormat="1" applyFont="1" applyFill="1" applyBorder="1">
      <alignment vertical="center"/>
    </xf>
    <xf numFmtId="183" fontId="6" fillId="0" borderId="109" xfId="2" applyNumberFormat="1" applyFont="1" applyFill="1" applyBorder="1">
      <alignment vertical="center"/>
    </xf>
    <xf numFmtId="183" fontId="6" fillId="0" borderId="11" xfId="3" applyNumberFormat="1" applyFont="1" applyFill="1" applyBorder="1">
      <alignment vertical="center"/>
    </xf>
    <xf numFmtId="183" fontId="6" fillId="0" borderId="80" xfId="3" applyNumberFormat="1" applyFont="1" applyFill="1" applyBorder="1">
      <alignment vertical="center"/>
    </xf>
    <xf numFmtId="183" fontId="6" fillId="0" borderId="14" xfId="3" applyNumberFormat="1" applyFont="1" applyFill="1" applyBorder="1">
      <alignment vertical="center"/>
    </xf>
    <xf numFmtId="183" fontId="6" fillId="0" borderId="10" xfId="3" applyNumberFormat="1" applyFont="1" applyFill="1" applyBorder="1">
      <alignment vertical="center"/>
    </xf>
    <xf numFmtId="0" fontId="6" fillId="0" borderId="106" xfId="2" applyFont="1" applyFill="1" applyBorder="1" applyAlignment="1">
      <alignment vertical="center" wrapText="1"/>
    </xf>
    <xf numFmtId="0" fontId="6" fillId="0" borderId="111"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111" xfId="2" applyFont="1" applyFill="1" applyBorder="1" applyAlignment="1">
      <alignment horizontal="center" vertical="center" shrinkToFit="1"/>
    </xf>
    <xf numFmtId="184" fontId="6" fillId="0" borderId="91" xfId="2" applyNumberFormat="1" applyFont="1" applyFill="1" applyBorder="1">
      <alignment vertical="center"/>
    </xf>
    <xf numFmtId="185" fontId="6" fillId="0" borderId="90" xfId="2" applyNumberFormat="1" applyFont="1" applyFill="1" applyBorder="1">
      <alignment vertical="center"/>
    </xf>
    <xf numFmtId="186" fontId="6" fillId="0" borderId="69" xfId="3" applyNumberFormat="1" applyFont="1" applyFill="1" applyBorder="1">
      <alignment vertical="center"/>
    </xf>
    <xf numFmtId="183" fontId="6" fillId="0" borderId="112" xfId="2" applyNumberFormat="1" applyFont="1" applyFill="1" applyBorder="1">
      <alignment vertical="center"/>
    </xf>
    <xf numFmtId="183" fontId="6" fillId="0" borderId="5" xfId="3" applyNumberFormat="1" applyFont="1" applyFill="1" applyBorder="1">
      <alignment vertical="center"/>
    </xf>
    <xf numFmtId="183" fontId="6" fillId="0" borderId="70" xfId="3" applyNumberFormat="1" applyFont="1" applyFill="1" applyBorder="1">
      <alignment vertical="center"/>
    </xf>
    <xf numFmtId="183" fontId="6" fillId="0" borderId="2" xfId="3" applyNumberFormat="1" applyFont="1" applyFill="1" applyBorder="1">
      <alignment vertical="center"/>
    </xf>
    <xf numFmtId="183" fontId="6" fillId="0" borderId="3" xfId="3" applyNumberFormat="1" applyFont="1" applyFill="1" applyBorder="1">
      <alignment vertical="center"/>
    </xf>
    <xf numFmtId="0" fontId="6" fillId="0" borderId="111" xfId="2" applyFont="1" applyFill="1" applyBorder="1" applyAlignment="1">
      <alignment vertical="center" wrapText="1"/>
    </xf>
    <xf numFmtId="184" fontId="6" fillId="0" borderId="115" xfId="2" applyNumberFormat="1" applyFont="1" applyFill="1" applyBorder="1" applyAlignment="1">
      <alignment vertical="center"/>
    </xf>
    <xf numFmtId="0" fontId="6" fillId="0" borderId="38" xfId="2" applyFont="1" applyFill="1" applyBorder="1" applyAlignment="1">
      <alignment vertical="center"/>
    </xf>
    <xf numFmtId="184" fontId="6" fillId="0" borderId="95" xfId="2" applyNumberFormat="1" applyFont="1" applyFill="1" applyBorder="1" applyAlignment="1">
      <alignment vertical="center"/>
    </xf>
    <xf numFmtId="186" fontId="6" fillId="0" borderId="94" xfId="2" applyNumberFormat="1" applyFont="1" applyFill="1" applyBorder="1">
      <alignment vertical="center"/>
    </xf>
    <xf numFmtId="183" fontId="6" fillId="0" borderId="116" xfId="2" applyNumberFormat="1" applyFont="1" applyFill="1" applyBorder="1">
      <alignment vertical="center"/>
    </xf>
    <xf numFmtId="183" fontId="6" fillId="0" borderId="45" xfId="2" applyNumberFormat="1" applyFont="1" applyFill="1" applyBorder="1">
      <alignment vertical="center"/>
    </xf>
    <xf numFmtId="183" fontId="6" fillId="0" borderId="96" xfId="2" applyNumberFormat="1" applyFont="1" applyFill="1" applyBorder="1">
      <alignment vertical="center"/>
    </xf>
    <xf numFmtId="183" fontId="6" fillId="0" borderId="39" xfId="2" applyNumberFormat="1" applyFont="1" applyFill="1" applyBorder="1">
      <alignment vertical="center"/>
    </xf>
    <xf numFmtId="183" fontId="6" fillId="0" borderId="49" xfId="2" applyNumberFormat="1" applyFont="1" applyFill="1" applyBorder="1">
      <alignment vertical="center"/>
    </xf>
    <xf numFmtId="0" fontId="6" fillId="0" borderId="115" xfId="2" applyFont="1" applyFill="1" applyBorder="1" applyAlignment="1">
      <alignment vertical="center" wrapText="1"/>
    </xf>
    <xf numFmtId="0" fontId="6" fillId="0" borderId="0" xfId="2" applyFont="1" applyFill="1" applyBorder="1" applyAlignment="1">
      <alignment horizontal="center" vertical="center"/>
    </xf>
    <xf numFmtId="187" fontId="6" fillId="0" borderId="0" xfId="2" applyNumberFormat="1" applyFont="1" applyFill="1" applyBorder="1">
      <alignment vertical="center"/>
    </xf>
    <xf numFmtId="0" fontId="6" fillId="0" borderId="0" xfId="2" applyFont="1" applyFill="1" applyBorder="1" applyAlignment="1">
      <alignment horizontal="left" vertical="center"/>
    </xf>
    <xf numFmtId="0" fontId="12" fillId="0" borderId="2" xfId="2" applyFont="1" applyBorder="1" applyAlignment="1">
      <alignment horizontal="center" vertical="center"/>
    </xf>
    <xf numFmtId="0" fontId="12" fillId="0" borderId="2" xfId="2" applyFont="1" applyBorder="1" applyAlignment="1">
      <alignment horizontal="center" vertical="center"/>
    </xf>
    <xf numFmtId="0" fontId="12" fillId="0" borderId="2" xfId="2" applyFont="1" applyBorder="1">
      <alignment vertical="center"/>
    </xf>
    <xf numFmtId="38" fontId="12" fillId="0" borderId="2" xfId="1" applyFont="1" applyBorder="1">
      <alignment vertical="center"/>
    </xf>
    <xf numFmtId="0" fontId="12" fillId="0" borderId="2" xfId="2"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22" xfId="0" applyFont="1" applyBorder="1" applyAlignment="1">
      <alignment vertical="center"/>
    </xf>
    <xf numFmtId="0" fontId="6" fillId="0" borderId="10"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2" xfId="0" applyFont="1" applyBorder="1" applyAlignment="1">
      <alignment vertical="center"/>
    </xf>
    <xf numFmtId="0" fontId="7" fillId="0" borderId="8" xfId="0" applyFont="1" applyBorder="1" applyAlignment="1">
      <alignment horizontal="right"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117" xfId="0" applyFont="1" applyFill="1" applyBorder="1" applyAlignment="1">
      <alignment horizontal="center" vertical="center" wrapText="1"/>
    </xf>
    <xf numFmtId="0" fontId="6" fillId="0" borderId="108" xfId="0" applyFont="1" applyBorder="1" applyAlignment="1">
      <alignment horizontal="center" vertical="center"/>
    </xf>
    <xf numFmtId="0" fontId="6" fillId="0" borderId="14" xfId="0" applyFont="1" applyBorder="1" applyAlignment="1">
      <alignment vertical="center"/>
    </xf>
    <xf numFmtId="0" fontId="6" fillId="0" borderId="14" xfId="0" applyFont="1" applyBorder="1" applyAlignment="1">
      <alignment horizontal="center" vertical="center"/>
    </xf>
    <xf numFmtId="188" fontId="6" fillId="0" borderId="107" xfId="0" applyNumberFormat="1" applyFont="1" applyBorder="1" applyAlignment="1">
      <alignment vertical="center"/>
    </xf>
    <xf numFmtId="0" fontId="6" fillId="0" borderId="90" xfId="0" applyFont="1" applyBorder="1" applyAlignment="1">
      <alignment horizontal="center" vertical="center"/>
    </xf>
    <xf numFmtId="188" fontId="6" fillId="0" borderId="91" xfId="0" applyNumberFormat="1" applyFont="1" applyBorder="1" applyAlignment="1">
      <alignment vertical="center"/>
    </xf>
    <xf numFmtId="0" fontId="6" fillId="0" borderId="99" xfId="0" applyFont="1" applyBorder="1" applyAlignment="1">
      <alignment horizontal="center" vertical="center"/>
    </xf>
    <xf numFmtId="0" fontId="6" fillId="0" borderId="6" xfId="0" applyFont="1" applyBorder="1" applyAlignment="1">
      <alignment vertical="center"/>
    </xf>
    <xf numFmtId="0" fontId="6" fillId="0" borderId="6" xfId="0" applyFont="1" applyBorder="1" applyAlignment="1">
      <alignment horizontal="center" vertical="center"/>
    </xf>
    <xf numFmtId="0" fontId="6" fillId="0" borderId="67" xfId="0" applyFont="1" applyBorder="1" applyAlignment="1">
      <alignment vertical="center"/>
    </xf>
    <xf numFmtId="188" fontId="6" fillId="0" borderId="115" xfId="0" applyNumberFormat="1" applyFont="1" applyBorder="1" applyAlignment="1">
      <alignment vertical="center"/>
    </xf>
    <xf numFmtId="0" fontId="7" fillId="0" borderId="0" xfId="0" applyFont="1" applyBorder="1" applyAlignment="1"/>
    <xf numFmtId="38" fontId="7" fillId="0" borderId="46" xfId="1" applyFont="1" applyFill="1" applyBorder="1" applyAlignment="1">
      <alignment vertical="center" shrinkToFit="1"/>
    </xf>
    <xf numFmtId="38" fontId="7" fillId="0" borderId="41" xfId="1" applyFont="1" applyFill="1" applyBorder="1" applyAlignment="1">
      <alignment vertical="center" shrinkToFit="1"/>
    </xf>
    <xf numFmtId="38" fontId="7" fillId="0" borderId="50" xfId="1" applyFont="1" applyFill="1" applyBorder="1" applyAlignment="1">
      <alignment vertical="center" shrinkToFit="1"/>
    </xf>
    <xf numFmtId="38" fontId="7" fillId="0" borderId="25" xfId="1" applyFont="1" applyFill="1" applyBorder="1" applyAlignment="1">
      <alignment vertical="center" shrinkToFit="1"/>
    </xf>
    <xf numFmtId="38" fontId="7" fillId="0" borderId="24" xfId="1" applyFont="1" applyFill="1" applyBorder="1" applyAlignment="1">
      <alignment vertical="center" shrinkToFit="1"/>
    </xf>
    <xf numFmtId="38" fontId="7" fillId="0" borderId="28" xfId="1" applyFont="1" applyFill="1" applyBorder="1" applyAlignment="1">
      <alignment vertical="center" shrinkToFit="1"/>
    </xf>
    <xf numFmtId="38" fontId="7" fillId="0" borderId="26" xfId="1" applyFont="1" applyFill="1" applyBorder="1" applyAlignment="1">
      <alignment vertical="center" shrinkToFit="1"/>
    </xf>
    <xf numFmtId="38" fontId="7" fillId="0" borderId="18" xfId="1" applyFont="1" applyFill="1" applyBorder="1" applyAlignment="1">
      <alignment vertical="center" shrinkToFit="1"/>
    </xf>
    <xf numFmtId="38" fontId="7" fillId="0" borderId="30" xfId="1" applyFont="1" applyFill="1" applyBorder="1" applyAlignment="1">
      <alignment vertical="center" shrinkToFit="1"/>
    </xf>
    <xf numFmtId="38" fontId="12" fillId="0" borderId="3" xfId="1" applyFont="1" applyFill="1" applyBorder="1" applyAlignment="1">
      <alignment vertical="center" shrinkToFit="1"/>
    </xf>
    <xf numFmtId="38" fontId="12" fillId="0" borderId="4" xfId="1" applyFont="1" applyFill="1" applyBorder="1" applyAlignment="1">
      <alignment vertical="center" shrinkToFit="1"/>
    </xf>
    <xf numFmtId="0" fontId="15" fillId="0" borderId="15" xfId="2" applyFont="1" applyBorder="1" applyAlignment="1">
      <alignment horizontal="center" vertical="center" wrapText="1" shrinkToFit="1"/>
    </xf>
    <xf numFmtId="0" fontId="15" fillId="0" borderId="16" xfId="2" applyFont="1" applyBorder="1" applyAlignment="1">
      <alignment horizontal="center" vertical="center" wrapText="1" shrinkToFit="1"/>
    </xf>
    <xf numFmtId="0" fontId="15" fillId="0" borderId="17" xfId="2" applyFont="1" applyBorder="1" applyAlignment="1">
      <alignment horizontal="center" vertical="center" wrapText="1" shrinkToFit="1"/>
    </xf>
    <xf numFmtId="0" fontId="15" fillId="0" borderId="15" xfId="2" applyFont="1" applyBorder="1" applyAlignment="1">
      <alignment horizontal="center" vertical="center" wrapText="1"/>
    </xf>
    <xf numFmtId="0" fontId="15" fillId="0" borderId="16" xfId="2" applyFont="1" applyBorder="1" applyAlignment="1">
      <alignment horizontal="center" vertical="center" wrapText="1"/>
    </xf>
    <xf numFmtId="0" fontId="15" fillId="0" borderId="17" xfId="2" applyFont="1" applyBorder="1" applyAlignment="1">
      <alignment horizontal="center" vertical="center" wrapText="1"/>
    </xf>
    <xf numFmtId="38" fontId="12" fillId="0" borderId="60" xfId="1" applyFont="1" applyFill="1" applyBorder="1" applyAlignment="1">
      <alignment vertical="center" shrinkToFit="1"/>
    </xf>
    <xf numFmtId="38" fontId="12" fillId="0" borderId="61" xfId="1" applyFont="1" applyFill="1" applyBorder="1" applyAlignment="1">
      <alignment vertical="center" shrinkToFit="1"/>
    </xf>
    <xf numFmtId="38" fontId="12" fillId="0" borderId="15" xfId="1" applyFont="1" applyFill="1" applyBorder="1" applyAlignment="1">
      <alignment vertical="center"/>
    </xf>
    <xf numFmtId="38" fontId="12" fillId="0" borderId="16" xfId="1" applyFont="1" applyFill="1" applyBorder="1" applyAlignment="1">
      <alignment vertical="center"/>
    </xf>
    <xf numFmtId="38" fontId="12" fillId="0" borderId="3" xfId="1" applyFont="1" applyFill="1" applyBorder="1" applyAlignment="1">
      <alignment vertical="center"/>
    </xf>
    <xf numFmtId="38" fontId="12" fillId="0" borderId="4" xfId="1" applyFont="1" applyFill="1" applyBorder="1" applyAlignment="1">
      <alignment vertical="center"/>
    </xf>
    <xf numFmtId="38" fontId="12" fillId="0" borderId="3" xfId="1" applyFont="1" applyBorder="1" applyAlignment="1">
      <alignment vertical="center"/>
    </xf>
    <xf numFmtId="38" fontId="12" fillId="0" borderId="4" xfId="1" applyFont="1" applyBorder="1" applyAlignment="1">
      <alignment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180" fontId="12" fillId="0" borderId="15" xfId="1" applyNumberFormat="1" applyFont="1" applyBorder="1" applyAlignment="1">
      <alignment vertical="center"/>
    </xf>
    <xf numFmtId="180" fontId="12" fillId="0" borderId="16" xfId="1" applyNumberFormat="1" applyFont="1" applyBorder="1" applyAlignment="1">
      <alignment vertical="center"/>
    </xf>
    <xf numFmtId="38" fontId="12" fillId="0" borderId="60" xfId="1" applyFont="1" applyFill="1" applyBorder="1" applyAlignment="1">
      <alignment vertical="center"/>
    </xf>
    <xf numFmtId="38" fontId="12" fillId="0" borderId="61" xfId="1" applyFont="1" applyFill="1" applyBorder="1" applyAlignment="1">
      <alignment vertical="center"/>
    </xf>
    <xf numFmtId="0" fontId="15" fillId="0" borderId="3" xfId="2" applyFont="1" applyBorder="1" applyAlignment="1">
      <alignment horizontal="center" vertical="center" wrapText="1"/>
    </xf>
    <xf numFmtId="0" fontId="15" fillId="0" borderId="4" xfId="2" applyFont="1" applyBorder="1" applyAlignment="1">
      <alignment horizontal="center" vertical="center"/>
    </xf>
    <xf numFmtId="0" fontId="15" fillId="0" borderId="5" xfId="2" applyFont="1" applyBorder="1" applyAlignment="1">
      <alignment horizontal="center" vertical="center"/>
    </xf>
    <xf numFmtId="38" fontId="12" fillId="0" borderId="60" xfId="1" applyFont="1" applyBorder="1" applyAlignment="1">
      <alignment vertical="center" shrinkToFit="1"/>
    </xf>
    <xf numFmtId="38" fontId="12" fillId="0" borderId="61" xfId="1" applyFont="1" applyBorder="1" applyAlignment="1">
      <alignment vertical="center" shrinkToFit="1"/>
    </xf>
    <xf numFmtId="38" fontId="12" fillId="0" borderId="15" xfId="1" applyFont="1" applyBorder="1" applyAlignment="1">
      <alignment vertical="center"/>
    </xf>
    <xf numFmtId="38" fontId="12" fillId="0" borderId="16" xfId="1" applyFont="1" applyBorder="1" applyAlignment="1">
      <alignment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5" fillId="0" borderId="16" xfId="2" applyFont="1" applyBorder="1" applyAlignment="1">
      <alignment horizontal="center" vertical="center" shrinkToFit="1"/>
    </xf>
    <xf numFmtId="0" fontId="15" fillId="0" borderId="17" xfId="2" applyFont="1" applyBorder="1" applyAlignment="1">
      <alignment horizontal="center" vertical="center" shrinkToFit="1"/>
    </xf>
    <xf numFmtId="0" fontId="12" fillId="0" borderId="10" xfId="2" applyFont="1" applyBorder="1" applyAlignment="1">
      <alignment horizontal="center" vertical="center"/>
    </xf>
    <xf numFmtId="0" fontId="12" fillId="0" borderId="1" xfId="2" applyFont="1" applyBorder="1" applyAlignment="1">
      <alignment horizontal="center" vertical="center"/>
    </xf>
    <xf numFmtId="0" fontId="12" fillId="0" borderId="11" xfId="2" applyFont="1" applyBorder="1" applyAlignment="1">
      <alignment horizontal="center" vertical="center"/>
    </xf>
    <xf numFmtId="0" fontId="12" fillId="0" borderId="60" xfId="2" applyFont="1" applyBorder="1" applyAlignment="1">
      <alignment horizontal="center" vertical="center"/>
    </xf>
    <xf numFmtId="0" fontId="12" fillId="0" borderId="61" xfId="2" applyFont="1" applyBorder="1" applyAlignment="1">
      <alignment horizontal="center" vertical="center"/>
    </xf>
    <xf numFmtId="0" fontId="12" fillId="0" borderId="2" xfId="2" applyFont="1" applyBorder="1" applyAlignment="1">
      <alignment horizontal="center" vertical="center"/>
    </xf>
    <xf numFmtId="0" fontId="12" fillId="0" borderId="62" xfId="2" applyFont="1" applyBorder="1" applyAlignment="1">
      <alignment horizontal="center" vertical="center"/>
    </xf>
    <xf numFmtId="0" fontId="15" fillId="0" borderId="3" xfId="2" applyFont="1" applyBorder="1" applyAlignment="1">
      <alignment horizontal="center" vertical="center" wrapText="1" shrinkToFit="1"/>
    </xf>
    <xf numFmtId="0" fontId="15" fillId="0" borderId="4" xfId="2" applyFont="1" applyBorder="1" applyAlignment="1">
      <alignment horizontal="center" vertical="center" wrapText="1" shrinkToFit="1"/>
    </xf>
    <xf numFmtId="0" fontId="15" fillId="0" borderId="5" xfId="2" applyFont="1" applyBorder="1" applyAlignment="1">
      <alignment horizontal="center" vertical="center" wrapText="1" shrinkToFit="1"/>
    </xf>
    <xf numFmtId="0" fontId="15" fillId="0" borderId="2" xfId="2" applyFont="1" applyBorder="1" applyAlignment="1">
      <alignment horizontal="center" vertical="center" wrapText="1" shrinkToFit="1"/>
    </xf>
    <xf numFmtId="0" fontId="15" fillId="0" borderId="2" xfId="2" applyFont="1" applyBorder="1" applyAlignment="1">
      <alignment horizontal="center" vertical="center" shrinkToFit="1"/>
    </xf>
    <xf numFmtId="0" fontId="12" fillId="0" borderId="3"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15"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Border="1" applyAlignment="1">
      <alignment horizontal="center" vertical="center" shrinkToFit="1"/>
    </xf>
    <xf numFmtId="0" fontId="15" fillId="0" borderId="15" xfId="2" applyFont="1" applyBorder="1" applyAlignment="1">
      <alignment horizontal="center" vertical="center" shrinkToFit="1"/>
    </xf>
    <xf numFmtId="0" fontId="12" fillId="0" borderId="14" xfId="2" applyFont="1" applyBorder="1" applyAlignment="1">
      <alignment horizontal="center" vertical="center"/>
    </xf>
    <xf numFmtId="181" fontId="12" fillId="0" borderId="4" xfId="2" applyNumberFormat="1" applyFont="1" applyFill="1" applyBorder="1" applyAlignment="1">
      <alignment horizontal="center" vertical="center"/>
    </xf>
    <xf numFmtId="0" fontId="12" fillId="0" borderId="2" xfId="2" applyFont="1" applyBorder="1" applyAlignment="1">
      <alignment horizontal="center" vertical="center" shrinkToFit="1"/>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12" fillId="0" borderId="13" xfId="2" applyFont="1" applyBorder="1" applyAlignment="1">
      <alignment horizontal="center" vertical="center"/>
    </xf>
    <xf numFmtId="0" fontId="12" fillId="0" borderId="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10"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0" xfId="2" applyFont="1" applyFill="1" applyBorder="1" applyAlignment="1">
      <alignment horizontal="center" vertical="center"/>
    </xf>
    <xf numFmtId="0" fontId="15" fillId="0" borderId="13" xfId="2" applyFont="1" applyBorder="1" applyAlignment="1">
      <alignment horizontal="center" vertical="center" wrapText="1"/>
    </xf>
    <xf numFmtId="0" fontId="15" fillId="0" borderId="13" xfId="2" applyFont="1" applyBorder="1" applyAlignment="1">
      <alignment horizontal="center" vertical="center"/>
    </xf>
    <xf numFmtId="0" fontId="12" fillId="0" borderId="0" xfId="2" applyFont="1" applyBorder="1" applyAlignment="1">
      <alignment vertical="center"/>
    </xf>
    <xf numFmtId="0" fontId="12" fillId="0" borderId="1" xfId="2" applyFont="1" applyFill="1" applyBorder="1" applyAlignment="1">
      <alignment horizontal="center" vertical="center"/>
    </xf>
    <xf numFmtId="38" fontId="12" fillId="0" borderId="1" xfId="1" applyFont="1" applyFill="1" applyBorder="1" applyAlignment="1">
      <alignment horizontal="center" vertical="center"/>
    </xf>
    <xf numFmtId="0" fontId="13" fillId="0" borderId="0" xfId="2" applyFont="1" applyBorder="1" applyAlignment="1">
      <alignment horizontal="center" vertical="center"/>
    </xf>
    <xf numFmtId="0" fontId="12" fillId="0" borderId="0" xfId="2" applyFont="1" applyFill="1" applyBorder="1" applyAlignment="1">
      <alignment horizontal="left" vertical="center"/>
    </xf>
    <xf numFmtId="0" fontId="12" fillId="0" borderId="0" xfId="2" applyFont="1" applyBorder="1" applyAlignment="1">
      <alignment horizontal="distributed" vertical="distributed"/>
    </xf>
    <xf numFmtId="38" fontId="12" fillId="0" borderId="13" xfId="1" applyFont="1" applyFill="1" applyBorder="1" applyAlignment="1">
      <alignment horizontal="center" vertical="center"/>
    </xf>
    <xf numFmtId="0" fontId="12" fillId="0" borderId="0" xfId="2" applyFont="1" applyFill="1" applyBorder="1" applyAlignment="1">
      <alignment vertical="center"/>
    </xf>
    <xf numFmtId="0" fontId="12" fillId="0" borderId="0" xfId="2" applyFont="1" applyBorder="1" applyAlignment="1">
      <alignment horizontal="right" vertical="center"/>
    </xf>
    <xf numFmtId="0" fontId="6" fillId="0" borderId="2" xfId="0" applyFont="1" applyBorder="1" applyAlignment="1">
      <alignment horizontal="center" vertical="center"/>
    </xf>
    <xf numFmtId="177" fontId="6" fillId="0" borderId="3" xfId="1" applyNumberFormat="1" applyFont="1" applyFill="1" applyBorder="1" applyAlignment="1">
      <alignment vertical="center"/>
    </xf>
    <xf numFmtId="177" fontId="6" fillId="0" borderId="4" xfId="1" applyNumberFormat="1" applyFont="1" applyFill="1" applyBorder="1" applyAlignment="1">
      <alignment vertical="center"/>
    </xf>
    <xf numFmtId="177" fontId="6" fillId="0" borderId="57" xfId="1" applyNumberFormat="1" applyFont="1" applyFill="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8" fillId="0" borderId="0" xfId="0" applyFont="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181" fontId="6" fillId="0" borderId="4" xfId="0" applyNumberFormat="1"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23" xfId="0" applyFont="1" applyBorder="1" applyAlignment="1">
      <alignment horizontal="center" vertical="center"/>
    </xf>
    <xf numFmtId="0" fontId="6" fillId="0" borderId="59" xfId="0" applyFont="1" applyBorder="1" applyAlignment="1">
      <alignment horizontal="center" vertical="center"/>
    </xf>
    <xf numFmtId="178" fontId="6" fillId="0" borderId="3" xfId="0" applyNumberFormat="1" applyFont="1" applyFill="1" applyBorder="1" applyAlignment="1">
      <alignment vertical="center"/>
    </xf>
    <xf numFmtId="178" fontId="6" fillId="0" borderId="4" xfId="0" applyNumberFormat="1" applyFont="1" applyFill="1" applyBorder="1" applyAlignment="1">
      <alignment vertical="center"/>
    </xf>
    <xf numFmtId="0" fontId="6" fillId="0" borderId="2" xfId="0" applyFont="1" applyFill="1" applyBorder="1" applyAlignment="1">
      <alignment vertical="center"/>
    </xf>
    <xf numFmtId="0" fontId="6" fillId="0" borderId="0" xfId="0" applyFont="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vertical="center"/>
    </xf>
    <xf numFmtId="0" fontId="6" fillId="0" borderId="22" xfId="0" applyFont="1" applyFill="1" applyBorder="1" applyAlignment="1">
      <alignment vertical="center"/>
    </xf>
    <xf numFmtId="0" fontId="6" fillId="0" borderId="10" xfId="0" applyFont="1" applyFill="1" applyBorder="1" applyAlignment="1">
      <alignment vertical="center"/>
    </xf>
    <xf numFmtId="0" fontId="6" fillId="0" borderId="1" xfId="0" applyFont="1" applyFill="1" applyBorder="1" applyAlignment="1">
      <alignment vertical="center"/>
    </xf>
    <xf numFmtId="0" fontId="6" fillId="0" borderId="11" xfId="0" applyFont="1" applyFill="1" applyBorder="1" applyAlignment="1">
      <alignment vertical="center"/>
    </xf>
    <xf numFmtId="179" fontId="6" fillId="0" borderId="3" xfId="0" applyNumberFormat="1" applyFont="1" applyFill="1" applyBorder="1" applyAlignment="1">
      <alignment vertical="center"/>
    </xf>
    <xf numFmtId="179" fontId="6" fillId="0" borderId="4" xfId="0" applyNumberFormat="1" applyFont="1" applyFill="1" applyBorder="1" applyAlignment="1">
      <alignment vertical="center"/>
    </xf>
    <xf numFmtId="0" fontId="6" fillId="0" borderId="21"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21" xfId="0" applyFont="1" applyBorder="1" applyAlignment="1">
      <alignment horizontal="center" vertical="center" wrapText="1"/>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22" xfId="0" applyFont="1" applyBorder="1" applyAlignment="1">
      <alignment vertical="center"/>
    </xf>
    <xf numFmtId="0" fontId="6" fillId="0" borderId="10"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38" fontId="6" fillId="0" borderId="3" xfId="1" applyFont="1" applyFill="1" applyBorder="1" applyAlignment="1">
      <alignment vertical="center"/>
    </xf>
    <xf numFmtId="38" fontId="6" fillId="0" borderId="4" xfId="1" applyFont="1" applyFill="1" applyBorder="1" applyAlignment="1">
      <alignment vertical="center"/>
    </xf>
    <xf numFmtId="38" fontId="6" fillId="0" borderId="28" xfId="1" applyFont="1" applyFill="1" applyBorder="1" applyAlignment="1">
      <alignment vertical="center"/>
    </xf>
    <xf numFmtId="38" fontId="6" fillId="0" borderId="29" xfId="1" applyFont="1" applyFill="1" applyBorder="1" applyAlignment="1">
      <alignment vertical="center"/>
    </xf>
    <xf numFmtId="38" fontId="6" fillId="0" borderId="30" xfId="1" applyFont="1" applyFill="1" applyBorder="1" applyAlignment="1">
      <alignment vertical="center"/>
    </xf>
    <xf numFmtId="38" fontId="6" fillId="0" borderId="31" xfId="1" applyFont="1" applyFill="1" applyBorder="1" applyAlignment="1">
      <alignment vertical="center"/>
    </xf>
    <xf numFmtId="0" fontId="6" fillId="0" borderId="27"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38" fontId="6" fillId="0" borderId="57" xfId="1" applyFont="1" applyFill="1" applyBorder="1" applyAlignment="1">
      <alignment vertical="center"/>
    </xf>
    <xf numFmtId="38" fontId="6" fillId="0" borderId="27" xfId="1" applyFont="1" applyFill="1" applyBorder="1" applyAlignment="1">
      <alignment vertical="center"/>
    </xf>
    <xf numFmtId="38" fontId="6" fillId="0" borderId="19" xfId="1" applyFont="1" applyFill="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25"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26" xfId="0" applyFont="1" applyBorder="1" applyAlignment="1">
      <alignment vertical="center"/>
    </xf>
    <xf numFmtId="0" fontId="6" fillId="0" borderId="7" xfId="0" applyFont="1" applyBorder="1" applyAlignment="1">
      <alignment vertical="center" wrapText="1"/>
    </xf>
    <xf numFmtId="0" fontId="6" fillId="0" borderId="30" xfId="0" applyFont="1" applyBorder="1" applyAlignment="1">
      <alignment vertical="center" wrapText="1"/>
    </xf>
    <xf numFmtId="38" fontId="6" fillId="0" borderId="24" xfId="1" applyFont="1" applyBorder="1" applyAlignment="1">
      <alignment vertical="center"/>
    </xf>
    <xf numFmtId="38" fontId="6" fillId="0" borderId="6" xfId="1" applyFont="1" applyBorder="1" applyAlignment="1">
      <alignment vertical="center"/>
    </xf>
    <xf numFmtId="38" fontId="6" fillId="0" borderId="10" xfId="1" applyFont="1" applyBorder="1" applyAlignment="1">
      <alignment vertical="center"/>
    </xf>
    <xf numFmtId="38" fontId="6" fillId="0" borderId="1" xfId="1" applyFont="1" applyBorder="1" applyAlignment="1">
      <alignment vertical="center"/>
    </xf>
    <xf numFmtId="38" fontId="6" fillId="0" borderId="11" xfId="1" applyFont="1" applyBorder="1" applyAlignment="1">
      <alignment vertical="center"/>
    </xf>
    <xf numFmtId="0" fontId="6" fillId="0" borderId="10" xfId="0" applyFont="1" applyBorder="1" applyAlignment="1">
      <alignment vertical="center" wrapText="1"/>
    </xf>
    <xf numFmtId="0" fontId="6" fillId="0" borderId="1" xfId="0" applyFont="1" applyBorder="1" applyAlignment="1">
      <alignment vertical="center" wrapText="1"/>
    </xf>
    <xf numFmtId="0" fontId="6" fillId="0" borderId="11"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6" xfId="0" applyFont="1" applyBorder="1" applyAlignment="1">
      <alignment vertical="center" wrapText="1"/>
    </xf>
    <xf numFmtId="38" fontId="6" fillId="0" borderId="18" xfId="1" applyFont="1" applyBorder="1" applyAlignment="1">
      <alignment vertical="center"/>
    </xf>
    <xf numFmtId="0" fontId="6" fillId="0" borderId="18" xfId="0" applyFont="1" applyBorder="1" applyAlignment="1">
      <alignment vertical="center" wrapText="1"/>
    </xf>
    <xf numFmtId="38" fontId="6" fillId="0" borderId="15" xfId="1" applyFont="1" applyBorder="1" applyAlignment="1">
      <alignment vertical="center"/>
    </xf>
    <xf numFmtId="38" fontId="6" fillId="0" borderId="16" xfId="1" applyFont="1" applyBorder="1" applyAlignment="1">
      <alignment vertical="center"/>
    </xf>
    <xf numFmtId="38" fontId="6" fillId="0" borderId="17" xfId="1" applyFont="1" applyBorder="1" applyAlignment="1">
      <alignment vertical="center"/>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24" xfId="0" applyFont="1" applyBorder="1" applyAlignment="1">
      <alignment vertical="center" wrapText="1"/>
    </xf>
    <xf numFmtId="38" fontId="6" fillId="0" borderId="37" xfId="1" applyFont="1" applyBorder="1" applyAlignment="1">
      <alignment vertical="center"/>
    </xf>
    <xf numFmtId="0" fontId="6" fillId="0" borderId="37" xfId="0" applyFont="1" applyBorder="1" applyAlignment="1">
      <alignment vertical="center" wrapText="1"/>
    </xf>
    <xf numFmtId="0" fontId="6" fillId="0" borderId="28" xfId="0" applyFont="1" applyBorder="1" applyAlignment="1">
      <alignment vertical="center" wrapText="1"/>
    </xf>
    <xf numFmtId="0" fontId="6" fillId="0" borderId="27" xfId="0" applyFont="1" applyBorder="1" applyAlignment="1">
      <alignment vertical="center" wrapText="1"/>
    </xf>
    <xf numFmtId="38" fontId="6" fillId="0" borderId="23" xfId="1" applyFont="1" applyBorder="1" applyAlignment="1">
      <alignment vertical="center"/>
    </xf>
    <xf numFmtId="0" fontId="6" fillId="0" borderId="23" xfId="0" applyFont="1" applyBorder="1" applyAlignment="1">
      <alignment vertical="center" wrapText="1"/>
    </xf>
    <xf numFmtId="0" fontId="6" fillId="0" borderId="32"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38" fontId="6" fillId="0" borderId="33" xfId="1" applyFont="1" applyBorder="1" applyAlignment="1">
      <alignment vertical="center"/>
    </xf>
    <xf numFmtId="0" fontId="6" fillId="0" borderId="33" xfId="0" applyFont="1" applyBorder="1" applyAlignment="1">
      <alignment vertical="center" wrapText="1"/>
    </xf>
    <xf numFmtId="0" fontId="6" fillId="0" borderId="18" xfId="0" applyFont="1" applyBorder="1" applyAlignment="1">
      <alignment vertical="center" shrinkToFit="1"/>
    </xf>
    <xf numFmtId="0" fontId="6" fillId="0" borderId="28" xfId="0" applyFont="1" applyBorder="1" applyAlignment="1">
      <alignment vertical="center" shrinkToFit="1"/>
    </xf>
    <xf numFmtId="0" fontId="6" fillId="0" borderId="29" xfId="0" applyFont="1" applyBorder="1" applyAlignment="1">
      <alignment vertical="center" shrinkToFit="1"/>
    </xf>
    <xf numFmtId="0" fontId="6" fillId="0" borderId="25" xfId="0" applyFont="1" applyBorder="1" applyAlignment="1">
      <alignment vertical="center" shrinkToFit="1"/>
    </xf>
    <xf numFmtId="0" fontId="6" fillId="0" borderId="12" xfId="0" applyFont="1" applyBorder="1" applyAlignment="1">
      <alignment vertical="center" wrapText="1"/>
    </xf>
    <xf numFmtId="0" fontId="6" fillId="0" borderId="24" xfId="0" applyFont="1" applyBorder="1" applyAlignment="1">
      <alignment vertical="center" shrinkToFit="1"/>
    </xf>
    <xf numFmtId="38" fontId="6" fillId="0" borderId="28" xfId="1" applyFont="1" applyBorder="1" applyAlignment="1">
      <alignment vertical="center"/>
    </xf>
    <xf numFmtId="38" fontId="6" fillId="0" borderId="29" xfId="1" applyFont="1" applyBorder="1" applyAlignment="1">
      <alignment vertical="center"/>
    </xf>
    <xf numFmtId="38" fontId="6" fillId="0" borderId="25" xfId="1" applyFont="1" applyBorder="1" applyAlignment="1">
      <alignment vertical="center"/>
    </xf>
    <xf numFmtId="0" fontId="6" fillId="0" borderId="29" xfId="0" applyFont="1" applyBorder="1" applyAlignment="1">
      <alignment vertical="center" wrapText="1"/>
    </xf>
    <xf numFmtId="0" fontId="6" fillId="0" borderId="25" xfId="0" applyFont="1" applyBorder="1" applyAlignment="1">
      <alignment vertical="center" wrapText="1"/>
    </xf>
    <xf numFmtId="0" fontId="6" fillId="0" borderId="27" xfId="0" applyFont="1" applyBorder="1" applyAlignment="1">
      <alignment vertical="center" shrinkToFit="1"/>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31" xfId="0" applyFont="1" applyBorder="1" applyAlignment="1">
      <alignment vertical="center" wrapText="1"/>
    </xf>
    <xf numFmtId="0" fontId="6" fillId="0" borderId="26" xfId="0" applyFont="1" applyBorder="1" applyAlignment="1">
      <alignment vertical="center" wrapText="1"/>
    </xf>
    <xf numFmtId="38" fontId="6" fillId="0" borderId="2" xfId="1" applyFont="1" applyBorder="1" applyAlignment="1">
      <alignment vertical="center"/>
    </xf>
    <xf numFmtId="0" fontId="6" fillId="0" borderId="2" xfId="0" applyFont="1" applyBorder="1" applyAlignment="1">
      <alignment vertical="center" wrapText="1"/>
    </xf>
    <xf numFmtId="0" fontId="6" fillId="0" borderId="12" xfId="0" applyFont="1" applyBorder="1" applyAlignment="1">
      <alignment horizontal="center" vertical="center"/>
    </xf>
    <xf numFmtId="38" fontId="6" fillId="0" borderId="27" xfId="1" applyFont="1" applyBorder="1" applyAlignment="1">
      <alignment vertical="center"/>
    </xf>
    <xf numFmtId="38" fontId="6" fillId="0" borderId="19" xfId="1" applyFont="1" applyBorder="1" applyAlignment="1">
      <alignment vertical="center"/>
    </xf>
    <xf numFmtId="38" fontId="6" fillId="0" borderId="20" xfId="1" applyFont="1" applyBorder="1" applyAlignment="1">
      <alignment vertical="center"/>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xf>
    <xf numFmtId="38" fontId="6" fillId="0" borderId="3" xfId="1" applyFont="1" applyBorder="1" applyAlignment="1">
      <alignment vertical="center"/>
    </xf>
    <xf numFmtId="38" fontId="6" fillId="0" borderId="4" xfId="1" applyFont="1" applyBorder="1" applyAlignment="1">
      <alignment vertical="center"/>
    </xf>
    <xf numFmtId="38" fontId="6" fillId="0" borderId="5" xfId="1" applyFont="1" applyBorder="1" applyAlignment="1">
      <alignmen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38" fontId="6" fillId="0" borderId="30" xfId="1" applyFont="1" applyBorder="1" applyAlignment="1">
      <alignment vertical="center"/>
    </xf>
    <xf numFmtId="38" fontId="6" fillId="0" borderId="31" xfId="1" applyFont="1" applyBorder="1" applyAlignment="1">
      <alignment vertical="center"/>
    </xf>
    <xf numFmtId="38" fontId="6" fillId="0" borderId="26" xfId="1" applyFont="1" applyBorder="1" applyAlignment="1">
      <alignment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6" fillId="0" borderId="40"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11" fillId="0" borderId="0" xfId="0" applyFont="1" applyBorder="1" applyAlignment="1">
      <alignment horizontal="center" vertical="center"/>
    </xf>
    <xf numFmtId="38" fontId="8" fillId="0" borderId="0" xfId="3" applyFont="1" applyAlignment="1">
      <alignment horizontal="center" vertical="center"/>
    </xf>
    <xf numFmtId="38" fontId="6" fillId="0" borderId="1" xfId="3" applyFont="1" applyFill="1" applyBorder="1" applyAlignment="1">
      <alignment horizontal="center" vertical="center"/>
    </xf>
    <xf numFmtId="38" fontId="6" fillId="0" borderId="64" xfId="3" applyFont="1" applyBorder="1" applyAlignment="1">
      <alignment horizontal="left" vertical="center"/>
    </xf>
    <xf numFmtId="38" fontId="6" fillId="0" borderId="65" xfId="3" applyFont="1" applyBorder="1" applyAlignment="1">
      <alignment horizontal="left" vertical="center"/>
    </xf>
    <xf numFmtId="38" fontId="6" fillId="0" borderId="66" xfId="3" applyFont="1" applyBorder="1" applyAlignment="1">
      <alignment horizontal="left" vertical="center"/>
    </xf>
    <xf numFmtId="38" fontId="6" fillId="0" borderId="40" xfId="3" applyFont="1" applyBorder="1" applyAlignment="1">
      <alignment horizontal="center" vertical="center"/>
    </xf>
    <xf numFmtId="38" fontId="6" fillId="0" borderId="67" xfId="3" applyFont="1" applyBorder="1" applyAlignment="1">
      <alignment horizontal="center" vertical="center"/>
    </xf>
    <xf numFmtId="38" fontId="6" fillId="0" borderId="67" xfId="3" applyFont="1" applyFill="1" applyBorder="1" applyAlignment="1">
      <alignment horizontal="center" vertical="center"/>
    </xf>
    <xf numFmtId="38" fontId="6" fillId="0" borderId="69" xfId="3" applyFont="1" applyBorder="1" applyAlignment="1">
      <alignment horizontal="left" vertical="center"/>
    </xf>
    <xf numFmtId="38" fontId="6" fillId="0" borderId="4" xfId="3" applyFont="1" applyBorder="1" applyAlignment="1">
      <alignment horizontal="left" vertical="center"/>
    </xf>
    <xf numFmtId="38" fontId="6" fillId="0" borderId="70" xfId="3" applyFont="1" applyBorder="1" applyAlignment="1">
      <alignment horizontal="left" vertical="center"/>
    </xf>
    <xf numFmtId="38" fontId="6" fillId="0" borderId="69" xfId="3" applyFont="1" applyBorder="1" applyAlignment="1">
      <alignment horizontal="right" vertical="center"/>
    </xf>
    <xf numFmtId="38" fontId="6" fillId="0" borderId="4" xfId="3" applyFont="1" applyBorder="1" applyAlignment="1">
      <alignment horizontal="right" vertical="center"/>
    </xf>
    <xf numFmtId="38" fontId="6" fillId="0" borderId="71" xfId="3" applyFont="1" applyBorder="1" applyAlignment="1">
      <alignment horizontal="left" vertical="center"/>
    </xf>
    <xf numFmtId="38" fontId="6" fillId="0" borderId="8" xfId="3" applyFont="1" applyBorder="1" applyAlignment="1">
      <alignment horizontal="left" vertical="center"/>
    </xf>
    <xf numFmtId="38" fontId="6" fillId="0" borderId="72" xfId="3" applyFont="1" applyBorder="1" applyAlignment="1">
      <alignment horizontal="left" vertical="center"/>
    </xf>
    <xf numFmtId="38" fontId="6" fillId="0" borderId="42" xfId="3" applyFont="1" applyBorder="1" applyAlignment="1">
      <alignment horizontal="right" vertical="center"/>
    </xf>
    <xf numFmtId="38" fontId="6" fillId="0" borderId="0" xfId="3" applyFont="1" applyBorder="1" applyAlignment="1">
      <alignment horizontal="right" vertical="center"/>
    </xf>
    <xf numFmtId="38" fontId="6" fillId="0" borderId="73" xfId="3" applyFont="1" applyBorder="1" applyAlignment="1">
      <alignment horizontal="left" vertical="center"/>
    </xf>
    <xf numFmtId="38" fontId="6" fillId="0" borderId="74" xfId="3" applyFont="1" applyBorder="1" applyAlignment="1">
      <alignment horizontal="left" vertical="center"/>
    </xf>
    <xf numFmtId="38" fontId="6" fillId="0" borderId="73" xfId="3" applyFont="1" applyBorder="1" applyAlignment="1">
      <alignment horizontal="right" vertical="center"/>
    </xf>
    <xf numFmtId="38" fontId="6" fillId="0" borderId="74" xfId="3" applyFont="1" applyBorder="1" applyAlignment="1">
      <alignment horizontal="right" vertical="center"/>
    </xf>
    <xf numFmtId="38" fontId="6" fillId="0" borderId="75" xfId="3" applyFont="1" applyBorder="1" applyAlignment="1">
      <alignment horizontal="left" vertical="center"/>
    </xf>
    <xf numFmtId="38" fontId="6" fillId="0" borderId="40" xfId="3" applyFont="1" applyBorder="1" applyAlignment="1">
      <alignment horizontal="left" vertical="center"/>
    </xf>
    <xf numFmtId="38" fontId="6" fillId="0" borderId="67" xfId="3" applyFont="1" applyBorder="1" applyAlignment="1">
      <alignment horizontal="left" vertical="center"/>
    </xf>
    <xf numFmtId="38" fontId="6" fillId="0" borderId="68" xfId="3" applyFont="1" applyBorder="1" applyAlignment="1">
      <alignment horizontal="left" vertical="center"/>
    </xf>
    <xf numFmtId="38" fontId="6" fillId="0" borderId="3" xfId="3" applyFont="1" applyBorder="1" applyAlignment="1">
      <alignment horizontal="left" vertical="center"/>
    </xf>
    <xf numFmtId="38" fontId="6" fillId="0" borderId="69" xfId="3" applyFont="1" applyFill="1" applyBorder="1" applyAlignment="1">
      <alignment horizontal="right" vertical="center"/>
    </xf>
    <xf numFmtId="38" fontId="6" fillId="0" borderId="4" xfId="3" applyFont="1" applyFill="1" applyBorder="1" applyAlignment="1">
      <alignment horizontal="right" vertical="center"/>
    </xf>
    <xf numFmtId="38" fontId="6" fillId="0" borderId="7" xfId="3" applyFont="1" applyBorder="1" applyAlignment="1">
      <alignment horizontal="left" vertical="center" wrapText="1"/>
    </xf>
    <xf numFmtId="38" fontId="6" fillId="0" borderId="8" xfId="3" applyFont="1" applyBorder="1" applyAlignment="1">
      <alignment horizontal="left" vertical="center" wrapText="1"/>
    </xf>
    <xf numFmtId="38" fontId="6" fillId="0" borderId="72" xfId="3" applyFont="1" applyBorder="1" applyAlignment="1">
      <alignment horizontal="left" vertical="center" wrapText="1"/>
    </xf>
    <xf numFmtId="38" fontId="6" fillId="0" borderId="76" xfId="3" applyFont="1" applyBorder="1" applyAlignment="1">
      <alignment horizontal="left" vertical="center" wrapText="1"/>
    </xf>
    <xf numFmtId="38" fontId="6" fillId="0" borderId="77" xfId="3" applyFont="1" applyBorder="1" applyAlignment="1">
      <alignment horizontal="left" vertical="center" wrapText="1"/>
    </xf>
    <xf numFmtId="38" fontId="6" fillId="0" borderId="78" xfId="3" applyFont="1" applyBorder="1" applyAlignment="1">
      <alignment horizontal="left" vertical="center" wrapText="1"/>
    </xf>
    <xf numFmtId="38" fontId="6" fillId="0" borderId="71" xfId="3" applyFont="1" applyFill="1" applyBorder="1" applyAlignment="1">
      <alignment horizontal="right" vertical="center"/>
    </xf>
    <xf numFmtId="38" fontId="6" fillId="0" borderId="8" xfId="3" applyFont="1" applyFill="1" applyBorder="1" applyAlignment="1">
      <alignment horizontal="right" vertical="center"/>
    </xf>
    <xf numFmtId="38" fontId="6" fillId="0" borderId="79" xfId="3" applyFont="1" applyFill="1" applyBorder="1" applyAlignment="1">
      <alignment horizontal="right" vertical="center"/>
    </xf>
    <xf numFmtId="38" fontId="6" fillId="0" borderId="1" xfId="3" applyFont="1" applyFill="1" applyBorder="1" applyAlignment="1">
      <alignment horizontal="right" vertical="center"/>
    </xf>
    <xf numFmtId="38" fontId="6" fillId="0" borderId="1" xfId="3" applyFont="1" applyBorder="1" applyAlignment="1">
      <alignment horizontal="left" vertical="center"/>
    </xf>
    <xf numFmtId="38" fontId="6" fillId="0" borderId="80" xfId="3" applyFont="1" applyBorder="1" applyAlignment="1">
      <alignment horizontal="left" vertical="center"/>
    </xf>
    <xf numFmtId="38" fontId="6" fillId="0" borderId="12" xfId="3" applyFont="1" applyBorder="1" applyAlignment="1">
      <alignment horizontal="left" vertical="center"/>
    </xf>
    <xf numFmtId="38" fontId="6" fillId="0" borderId="0" xfId="3" applyFont="1" applyBorder="1" applyAlignment="1">
      <alignment horizontal="left" vertical="center"/>
    </xf>
    <xf numFmtId="38" fontId="6" fillId="0" borderId="82" xfId="3" applyFont="1" applyBorder="1" applyAlignment="1">
      <alignment horizontal="left" vertical="center"/>
    </xf>
    <xf numFmtId="38" fontId="6" fillId="0" borderId="42" xfId="3" applyFont="1" applyFill="1" applyBorder="1" applyAlignment="1">
      <alignment horizontal="right" vertical="center"/>
    </xf>
    <xf numFmtId="38" fontId="6" fillId="0" borderId="0" xfId="3" applyFont="1" applyFill="1" applyBorder="1" applyAlignment="1">
      <alignment horizontal="right" vertical="center"/>
    </xf>
    <xf numFmtId="38" fontId="6" fillId="0" borderId="34" xfId="3" applyFont="1" applyBorder="1" applyAlignment="1">
      <alignment horizontal="left" vertical="center" wrapText="1"/>
    </xf>
    <xf numFmtId="38" fontId="6" fillId="0" borderId="35" xfId="3" applyFont="1" applyBorder="1" applyAlignment="1">
      <alignment horizontal="left" vertical="center"/>
    </xf>
    <xf numFmtId="38" fontId="6" fillId="0" borderId="83" xfId="3" applyFont="1" applyBorder="1" applyAlignment="1">
      <alignment horizontal="left" vertical="center"/>
    </xf>
    <xf numFmtId="38" fontId="6" fillId="0" borderId="85" xfId="3" applyFont="1" applyBorder="1" applyAlignment="1">
      <alignment horizontal="left" vertical="center"/>
    </xf>
    <xf numFmtId="38" fontId="6" fillId="0" borderId="84" xfId="3" applyFont="1" applyFill="1" applyBorder="1" applyAlignment="1">
      <alignment horizontal="right" vertical="center"/>
    </xf>
    <xf numFmtId="38" fontId="6" fillId="0" borderId="35" xfId="3" applyFont="1" applyFill="1" applyBorder="1" applyAlignment="1">
      <alignment horizontal="right" vertical="center"/>
    </xf>
    <xf numFmtId="38" fontId="6" fillId="0" borderId="35" xfId="3" applyFont="1" applyBorder="1" applyAlignment="1">
      <alignment vertical="center"/>
    </xf>
    <xf numFmtId="38" fontId="6" fillId="0" borderId="83" xfId="3" applyFont="1" applyBorder="1" applyAlignment="1">
      <alignment vertical="center"/>
    </xf>
    <xf numFmtId="38" fontId="6" fillId="0" borderId="1" xfId="3" applyFont="1" applyBorder="1" applyAlignment="1">
      <alignment vertical="center"/>
    </xf>
    <xf numFmtId="38" fontId="6" fillId="0" borderId="80" xfId="3" applyFont="1" applyBorder="1" applyAlignment="1">
      <alignment vertical="center"/>
    </xf>
    <xf numFmtId="38" fontId="6" fillId="0" borderId="90" xfId="3" applyFont="1" applyBorder="1" applyAlignment="1">
      <alignment vertical="center" shrinkToFit="1"/>
    </xf>
    <xf numFmtId="38" fontId="6" fillId="0" borderId="2" xfId="3" applyFont="1" applyBorder="1" applyAlignment="1">
      <alignment vertical="center" shrinkToFit="1"/>
    </xf>
    <xf numFmtId="38" fontId="6" fillId="0" borderId="91" xfId="3" applyFont="1" applyBorder="1" applyAlignment="1">
      <alignment vertical="center" shrinkToFit="1"/>
    </xf>
    <xf numFmtId="38" fontId="6" fillId="0" borderId="5" xfId="3" applyFont="1" applyBorder="1" applyAlignment="1">
      <alignment horizontal="center" vertical="center" shrinkToFit="1"/>
    </xf>
    <xf numFmtId="38" fontId="6" fillId="0" borderId="2" xfId="3" applyFont="1" applyBorder="1" applyAlignment="1">
      <alignment horizontal="center" vertical="center" shrinkToFit="1"/>
    </xf>
    <xf numFmtId="38" fontId="6" fillId="0" borderId="91" xfId="3" applyFont="1" applyBorder="1" applyAlignment="1">
      <alignment horizontal="center" vertical="center" shrinkToFit="1"/>
    </xf>
    <xf numFmtId="38" fontId="6" fillId="0" borderId="12" xfId="3" applyFont="1" applyBorder="1" applyAlignment="1">
      <alignment horizontal="left" vertical="center" wrapText="1"/>
    </xf>
    <xf numFmtId="38" fontId="6" fillId="0" borderId="0" xfId="3" applyFont="1" applyBorder="1" applyAlignment="1">
      <alignment horizontal="left" vertical="center" wrapText="1"/>
    </xf>
    <xf numFmtId="38" fontId="6" fillId="0" borderId="82" xfId="3" applyFont="1" applyBorder="1" applyAlignment="1">
      <alignment horizontal="left" vertical="center" wrapText="1"/>
    </xf>
    <xf numFmtId="38" fontId="6" fillId="0" borderId="86" xfId="3" applyFont="1" applyBorder="1" applyAlignment="1">
      <alignment vertical="center" wrapText="1"/>
    </xf>
    <xf numFmtId="38" fontId="6" fillId="0" borderId="87" xfId="3" applyFont="1" applyBorder="1" applyAlignment="1">
      <alignment vertical="center" wrapText="1"/>
    </xf>
    <xf numFmtId="38" fontId="6" fillId="0" borderId="88" xfId="3" applyFont="1" applyBorder="1" applyAlignment="1">
      <alignment vertical="center" wrapText="1"/>
    </xf>
    <xf numFmtId="38" fontId="6" fillId="0" borderId="89" xfId="3" applyFont="1" applyBorder="1" applyAlignment="1">
      <alignment horizontal="center" vertical="center" shrinkToFit="1"/>
    </xf>
    <xf numFmtId="38" fontId="6" fillId="0" borderId="87" xfId="3" applyFont="1" applyBorder="1" applyAlignment="1">
      <alignment horizontal="center" vertical="center" shrinkToFit="1"/>
    </xf>
    <xf numFmtId="38" fontId="6" fillId="0" borderId="88" xfId="3" applyFont="1" applyBorder="1" applyAlignment="1">
      <alignment horizontal="center" vertical="center" shrinkToFit="1"/>
    </xf>
    <xf numFmtId="38" fontId="6" fillId="0" borderId="0" xfId="3" applyFont="1" applyAlignment="1">
      <alignment horizontal="right" vertical="center"/>
    </xf>
    <xf numFmtId="38" fontId="6" fillId="0" borderId="0" xfId="3" applyFont="1" applyFill="1" applyAlignment="1">
      <alignment horizontal="center" vertical="center"/>
    </xf>
    <xf numFmtId="38" fontId="6" fillId="0" borderId="5" xfId="3" applyFont="1" applyFill="1" applyBorder="1" applyAlignment="1">
      <alignment horizontal="center" vertical="center" shrinkToFit="1"/>
    </xf>
    <xf numFmtId="38" fontId="6" fillId="0" borderId="2" xfId="3" applyFont="1" applyFill="1" applyBorder="1" applyAlignment="1">
      <alignment horizontal="center" vertical="center" shrinkToFit="1"/>
    </xf>
    <xf numFmtId="38" fontId="6" fillId="0" borderId="91" xfId="3" applyFont="1" applyFill="1" applyBorder="1" applyAlignment="1">
      <alignment horizontal="center" vertical="center" shrinkToFit="1"/>
    </xf>
    <xf numFmtId="38" fontId="6" fillId="0" borderId="92" xfId="3" applyFont="1" applyBorder="1" applyAlignment="1">
      <alignment vertical="center" shrinkToFit="1"/>
    </xf>
    <xf numFmtId="38" fontId="6" fillId="0" borderId="44" xfId="3" applyFont="1" applyBorder="1" applyAlignment="1">
      <alignment vertical="center" shrinkToFit="1"/>
    </xf>
    <xf numFmtId="38" fontId="6" fillId="0" borderId="93" xfId="3" applyFont="1" applyBorder="1" applyAlignment="1">
      <alignment vertical="center" shrinkToFit="1"/>
    </xf>
    <xf numFmtId="38" fontId="6" fillId="0" borderId="47" xfId="3" applyFont="1" applyFill="1" applyBorder="1" applyAlignment="1">
      <alignment horizontal="center" vertical="center" shrinkToFit="1"/>
    </xf>
    <xf numFmtId="38" fontId="6" fillId="0" borderId="44" xfId="3" applyFont="1" applyFill="1" applyBorder="1" applyAlignment="1">
      <alignment horizontal="center" vertical="center" shrinkToFit="1"/>
    </xf>
    <xf numFmtId="38" fontId="6" fillId="0" borderId="93" xfId="3" applyFont="1" applyFill="1" applyBorder="1" applyAlignment="1">
      <alignment horizontal="center" vertical="center" shrinkToFit="1"/>
    </xf>
    <xf numFmtId="0" fontId="6" fillId="0" borderId="0" xfId="3" applyNumberFormat="1" applyFont="1" applyFill="1" applyAlignment="1">
      <alignment horizontal="center" vertical="center"/>
    </xf>
    <xf numFmtId="0" fontId="19" fillId="0" borderId="0" xfId="2" applyFont="1" applyFill="1" applyAlignment="1">
      <alignment horizontal="center" vertical="center"/>
    </xf>
    <xf numFmtId="0" fontId="6" fillId="0" borderId="1" xfId="2" applyFont="1" applyFill="1" applyBorder="1" applyAlignment="1">
      <alignment horizontal="center" vertical="center"/>
    </xf>
    <xf numFmtId="0" fontId="6" fillId="0" borderId="94" xfId="2" applyFont="1" applyFill="1" applyBorder="1" applyAlignment="1">
      <alignment horizontal="center" vertical="center" shrinkToFit="1"/>
    </xf>
    <xf numFmtId="0" fontId="6" fillId="0" borderId="95" xfId="2" applyFont="1" applyFill="1" applyBorder="1" applyAlignment="1">
      <alignment horizontal="center" vertical="center" shrinkToFit="1"/>
    </xf>
    <xf numFmtId="0" fontId="6" fillId="0" borderId="97" xfId="2" applyFont="1" applyFill="1" applyBorder="1" applyAlignment="1">
      <alignment horizontal="center" vertical="center" wrapText="1"/>
    </xf>
    <xf numFmtId="0" fontId="6" fillId="0" borderId="98" xfId="2" applyFont="1" applyFill="1" applyBorder="1" applyAlignment="1">
      <alignment horizontal="center" vertical="center" wrapText="1"/>
    </xf>
    <xf numFmtId="0" fontId="6" fillId="0" borderId="102" xfId="2" applyFont="1" applyFill="1" applyBorder="1" applyAlignment="1">
      <alignment horizontal="center" vertical="center" wrapText="1"/>
    </xf>
    <xf numFmtId="0" fontId="6" fillId="0" borderId="86" xfId="2" applyFont="1" applyFill="1" applyBorder="1" applyAlignment="1">
      <alignment horizontal="center" vertical="center" wrapText="1"/>
    </xf>
    <xf numFmtId="0" fontId="6" fillId="0" borderId="88" xfId="2" applyFont="1" applyFill="1" applyBorder="1" applyAlignment="1">
      <alignment horizontal="center" vertical="center"/>
    </xf>
    <xf numFmtId="0" fontId="17" fillId="0" borderId="64" xfId="2" applyFont="1" applyFill="1" applyBorder="1" applyAlignment="1">
      <alignment horizontal="center" vertical="center" wrapText="1"/>
    </xf>
    <xf numFmtId="0" fontId="17" fillId="0" borderId="65" xfId="2" applyFont="1" applyFill="1" applyBorder="1" applyAlignment="1">
      <alignment horizontal="center" vertical="center" wrapText="1"/>
    </xf>
    <xf numFmtId="0" fontId="17" fillId="0" borderId="66" xfId="2" applyFont="1" applyFill="1" applyBorder="1" applyAlignment="1">
      <alignment horizontal="center" vertical="center" wrapText="1"/>
    </xf>
    <xf numFmtId="0" fontId="6" fillId="0" borderId="101" xfId="2" applyFont="1" applyFill="1" applyBorder="1" applyAlignment="1">
      <alignment horizontal="center" vertical="center" wrapText="1"/>
    </xf>
    <xf numFmtId="0" fontId="6" fillId="0" borderId="105" xfId="2" applyFont="1" applyFill="1" applyBorder="1" applyAlignment="1">
      <alignment horizontal="center" vertical="center" wrapText="1"/>
    </xf>
    <xf numFmtId="0" fontId="6" fillId="0" borderId="71" xfId="2" applyFont="1" applyFill="1" applyBorder="1" applyAlignment="1">
      <alignment horizontal="center" vertical="center" wrapText="1"/>
    </xf>
    <xf numFmtId="0" fontId="6" fillId="0" borderId="43" xfId="2" applyFont="1" applyFill="1" applyBorder="1" applyAlignment="1">
      <alignment horizontal="center" vertical="center" wrapText="1"/>
    </xf>
    <xf numFmtId="0" fontId="6" fillId="0" borderId="101" xfId="2" applyFont="1" applyFill="1" applyBorder="1" applyAlignment="1">
      <alignment horizontal="center" vertical="center"/>
    </xf>
    <xf numFmtId="0" fontId="6" fillId="0" borderId="105" xfId="2" applyFont="1" applyFill="1" applyBorder="1" applyAlignment="1">
      <alignment horizontal="center" vertical="center"/>
    </xf>
    <xf numFmtId="0" fontId="6" fillId="0" borderId="72" xfId="2" applyFont="1" applyFill="1" applyBorder="1" applyAlignment="1">
      <alignment horizontal="center" vertical="center" wrapText="1"/>
    </xf>
    <xf numFmtId="0" fontId="6" fillId="0" borderId="78" xfId="2" applyFont="1" applyFill="1" applyBorder="1" applyAlignment="1">
      <alignment horizontal="center" vertical="center" wrapText="1"/>
    </xf>
    <xf numFmtId="0" fontId="6" fillId="0" borderId="99" xfId="2" applyFont="1" applyFill="1" applyBorder="1" applyAlignment="1">
      <alignment horizontal="center" vertical="center" wrapText="1"/>
    </xf>
    <xf numFmtId="0" fontId="6" fillId="0" borderId="103" xfId="2" applyFont="1" applyFill="1" applyBorder="1" applyAlignment="1">
      <alignment horizontal="center" vertical="center" wrapText="1"/>
    </xf>
    <xf numFmtId="0" fontId="6" fillId="0" borderId="100" xfId="2" applyFont="1" applyFill="1" applyBorder="1" applyAlignment="1">
      <alignment horizontal="center" vertical="center" wrapText="1"/>
    </xf>
    <xf numFmtId="0" fontId="6" fillId="0" borderId="104" xfId="2" applyFont="1" applyFill="1" applyBorder="1" applyAlignment="1">
      <alignment horizontal="center" vertical="center" wrapText="1"/>
    </xf>
    <xf numFmtId="0" fontId="6" fillId="0" borderId="94" xfId="2" applyFont="1" applyFill="1" applyBorder="1" applyAlignment="1">
      <alignment horizontal="center" vertical="center"/>
    </xf>
    <xf numFmtId="0" fontId="6" fillId="0" borderId="95" xfId="2" applyFont="1" applyFill="1" applyBorder="1" applyAlignment="1">
      <alignment horizontal="center" vertical="center"/>
    </xf>
    <xf numFmtId="0" fontId="6" fillId="0" borderId="96" xfId="2" applyFont="1" applyFill="1" applyBorder="1" applyAlignment="1">
      <alignment horizontal="center" vertical="center"/>
    </xf>
    <xf numFmtId="0" fontId="6" fillId="0" borderId="8" xfId="2" applyFont="1" applyFill="1" applyBorder="1" applyAlignment="1">
      <alignment vertical="center"/>
    </xf>
    <xf numFmtId="0" fontId="17" fillId="0" borderId="110" xfId="2" applyFont="1" applyFill="1" applyBorder="1" applyAlignment="1">
      <alignment horizontal="center" vertical="center" wrapText="1"/>
    </xf>
    <xf numFmtId="0" fontId="17" fillId="0" borderId="113" xfId="2" applyFont="1" applyFill="1" applyBorder="1" applyAlignment="1">
      <alignment horizontal="center" vertical="center" wrapText="1"/>
    </xf>
    <xf numFmtId="0" fontId="17" fillId="0" borderId="114" xfId="2" applyFont="1" applyFill="1" applyBorder="1" applyAlignment="1">
      <alignment horizontal="center" vertical="center" wrapText="1"/>
    </xf>
    <xf numFmtId="183" fontId="17" fillId="0" borderId="110" xfId="2" applyNumberFormat="1" applyFont="1" applyFill="1" applyBorder="1" applyAlignment="1">
      <alignment horizontal="center" vertical="center" wrapText="1"/>
    </xf>
    <xf numFmtId="183" fontId="17" fillId="0" borderId="113" xfId="2" applyNumberFormat="1" applyFont="1" applyFill="1" applyBorder="1" applyAlignment="1">
      <alignment horizontal="center" vertical="center" wrapText="1"/>
    </xf>
    <xf numFmtId="183" fontId="17" fillId="0" borderId="114" xfId="2"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39" xfId="0" applyFont="1" applyFill="1" applyBorder="1" applyAlignment="1">
      <alignment horizontal="center" vertical="center"/>
    </xf>
    <xf numFmtId="0" fontId="6" fillId="0" borderId="67" xfId="0" applyFont="1" applyBorder="1" applyAlignment="1">
      <alignment horizontal="center" vertical="center" wrapText="1"/>
    </xf>
    <xf numFmtId="0" fontId="6" fillId="0" borderId="67" xfId="0" applyFont="1" applyBorder="1" applyAlignment="1">
      <alignment horizontal="center" vertical="center"/>
    </xf>
    <xf numFmtId="0" fontId="12" fillId="0" borderId="0" xfId="13" applyFont="1" applyFill="1" applyAlignment="1">
      <alignment vertical="center"/>
    </xf>
    <xf numFmtId="0" fontId="10" fillId="0" borderId="0" xfId="14" applyFont="1" applyFill="1" applyBorder="1" applyAlignment="1">
      <alignment horizontal="right" vertical="center"/>
    </xf>
    <xf numFmtId="0" fontId="12" fillId="0" borderId="0" xfId="13" applyFont="1" applyFill="1" applyBorder="1" applyAlignment="1">
      <alignment vertical="center"/>
    </xf>
    <xf numFmtId="0" fontId="22" fillId="0" borderId="0" xfId="13" applyFont="1" applyFill="1" applyBorder="1" applyAlignment="1">
      <alignment horizontal="center" vertical="center"/>
    </xf>
    <xf numFmtId="0" fontId="22" fillId="0" borderId="0" xfId="13" applyFont="1" applyFill="1" applyBorder="1" applyAlignment="1">
      <alignment vertical="center"/>
    </xf>
    <xf numFmtId="0" fontId="22" fillId="0" borderId="2" xfId="13" applyFont="1" applyFill="1" applyBorder="1" applyAlignment="1">
      <alignment horizontal="center" vertical="center"/>
    </xf>
    <xf numFmtId="0" fontId="12" fillId="0" borderId="3" xfId="13" applyFont="1" applyFill="1" applyBorder="1" applyAlignment="1">
      <alignment horizontal="center" vertical="center"/>
    </xf>
    <xf numFmtId="0" fontId="12" fillId="0" borderId="4" xfId="13" applyFont="1" applyFill="1" applyBorder="1" applyAlignment="1">
      <alignment horizontal="center" vertical="center"/>
    </xf>
    <xf numFmtId="0" fontId="12" fillId="0" borderId="5" xfId="13" applyFont="1" applyFill="1" applyBorder="1" applyAlignment="1">
      <alignment horizontal="center" vertical="center"/>
    </xf>
    <xf numFmtId="0" fontId="12" fillId="0" borderId="4" xfId="13" applyFont="1" applyFill="1" applyBorder="1" applyAlignment="1">
      <alignment horizontal="center" vertical="center"/>
    </xf>
    <xf numFmtId="0" fontId="24" fillId="0" borderId="0" xfId="13" applyFont="1" applyFill="1" applyAlignment="1">
      <alignment horizontal="center" vertical="center"/>
    </xf>
    <xf numFmtId="0" fontId="25" fillId="0" borderId="1" xfId="13" applyFont="1" applyFill="1" applyBorder="1" applyAlignment="1">
      <alignment horizontal="center" vertical="center"/>
    </xf>
    <xf numFmtId="38" fontId="25" fillId="0" borderId="1" xfId="1" applyFont="1" applyFill="1" applyBorder="1" applyAlignment="1">
      <alignment horizontal="center" vertical="center"/>
    </xf>
    <xf numFmtId="0" fontId="26" fillId="0" borderId="1" xfId="13" applyFont="1" applyFill="1" applyBorder="1" applyAlignment="1">
      <alignment horizontal="left" vertical="center"/>
    </xf>
    <xf numFmtId="0" fontId="27" fillId="0" borderId="0" xfId="13" applyFont="1" applyFill="1" applyAlignment="1">
      <alignment vertical="center" wrapText="1"/>
    </xf>
    <xf numFmtId="0" fontId="22" fillId="0" borderId="0" xfId="13" applyFont="1" applyFill="1" applyAlignment="1">
      <alignment vertical="center"/>
    </xf>
    <xf numFmtId="0" fontId="22" fillId="0" borderId="1" xfId="13" applyFont="1" applyFill="1" applyBorder="1" applyAlignment="1">
      <alignment horizontal="center" vertical="center"/>
    </xf>
    <xf numFmtId="0" fontId="27" fillId="0" borderId="0" xfId="13" applyFont="1" applyFill="1" applyAlignment="1">
      <alignment vertical="center"/>
    </xf>
    <xf numFmtId="0" fontId="22" fillId="0" borderId="0" xfId="13" applyFont="1" applyFill="1" applyAlignment="1">
      <alignment horizontal="left" vertical="center"/>
    </xf>
    <xf numFmtId="0" fontId="27" fillId="0" borderId="0" xfId="13" applyFont="1" applyFill="1" applyAlignment="1">
      <alignment horizontal="left" vertical="center" wrapText="1"/>
    </xf>
    <xf numFmtId="0" fontId="28" fillId="0" borderId="1" xfId="13" applyFont="1" applyFill="1" applyBorder="1" applyAlignment="1">
      <alignment vertical="center"/>
    </xf>
    <xf numFmtId="0" fontId="28" fillId="0" borderId="1" xfId="13" applyFont="1" applyFill="1" applyBorder="1" applyAlignment="1">
      <alignment horizontal="center" vertical="center"/>
    </xf>
    <xf numFmtId="0" fontId="28" fillId="0" borderId="1" xfId="13" applyFont="1" applyFill="1" applyBorder="1" applyAlignment="1">
      <alignment horizontal="left" vertical="center"/>
    </xf>
    <xf numFmtId="0" fontId="28" fillId="0" borderId="1" xfId="13" applyFont="1" applyFill="1" applyBorder="1" applyAlignment="1">
      <alignment vertical="center"/>
    </xf>
    <xf numFmtId="0" fontId="28" fillId="0" borderId="0" xfId="13" applyFont="1" applyFill="1" applyAlignment="1">
      <alignment vertical="center"/>
    </xf>
    <xf numFmtId="0" fontId="28" fillId="0" borderId="0" xfId="13" applyFont="1" applyFill="1" applyAlignment="1">
      <alignment horizontal="center" vertical="center"/>
    </xf>
    <xf numFmtId="0" fontId="22" fillId="0" borderId="0" xfId="13" applyFont="1" applyFill="1" applyAlignment="1">
      <alignment horizontal="center" vertical="center"/>
    </xf>
    <xf numFmtId="0" fontId="22" fillId="0" borderId="0" xfId="13" applyFont="1" applyFill="1" applyAlignment="1">
      <alignment horizontal="center" vertical="center"/>
    </xf>
    <xf numFmtId="0" fontId="12" fillId="0" borderId="0" xfId="13" applyFont="1" applyFill="1" applyAlignment="1">
      <alignment horizontal="left" vertical="center"/>
    </xf>
    <xf numFmtId="0" fontId="22" fillId="0" borderId="0" xfId="13" applyFont="1" applyFill="1" applyBorder="1" applyAlignment="1">
      <alignment horizontal="right" vertical="center"/>
    </xf>
    <xf numFmtId="0" fontId="22" fillId="0" borderId="0" xfId="13" applyFont="1" applyFill="1" applyBorder="1" applyAlignment="1">
      <alignment vertical="center"/>
    </xf>
    <xf numFmtId="0" fontId="29" fillId="0" borderId="0" xfId="13" applyFont="1" applyFill="1" applyBorder="1" applyAlignment="1">
      <alignment vertical="center"/>
    </xf>
    <xf numFmtId="0" fontId="22" fillId="0" borderId="0" xfId="13" applyFont="1" applyFill="1" applyAlignment="1">
      <alignment horizontal="distributed" vertical="center"/>
    </xf>
    <xf numFmtId="0" fontId="22" fillId="0" borderId="0" xfId="13" applyFont="1" applyFill="1" applyBorder="1" applyAlignment="1">
      <alignment vertical="center" shrinkToFit="1"/>
    </xf>
    <xf numFmtId="0" fontId="29" fillId="0" borderId="0" xfId="13" applyFont="1" applyFill="1" applyAlignment="1">
      <alignment vertical="center" wrapText="1"/>
    </xf>
    <xf numFmtId="0" fontId="22" fillId="0" borderId="0" xfId="13" applyFont="1" applyFill="1" applyAlignment="1">
      <alignment vertical="center"/>
    </xf>
    <xf numFmtId="0" fontId="29" fillId="0" borderId="0" xfId="13" applyFont="1" applyFill="1" applyBorder="1" applyAlignment="1">
      <alignment horizontal="center" vertical="center"/>
    </xf>
    <xf numFmtId="0" fontId="29" fillId="0" borderId="0" xfId="13" applyFont="1" applyFill="1" applyBorder="1" applyAlignment="1">
      <alignment horizontal="right" vertical="center"/>
    </xf>
    <xf numFmtId="0" fontId="30" fillId="0" borderId="0" xfId="13" applyFont="1" applyFill="1" applyBorder="1" applyAlignment="1">
      <alignment horizontal="center" vertical="center"/>
    </xf>
    <xf numFmtId="0" fontId="12" fillId="0" borderId="1" xfId="13" applyFont="1" applyFill="1" applyBorder="1" applyAlignment="1">
      <alignment vertical="center"/>
    </xf>
    <xf numFmtId="0" fontId="29" fillId="0" borderId="7" xfId="13" applyFont="1" applyFill="1" applyBorder="1" applyAlignment="1">
      <alignment horizontal="distributed" vertical="center" textRotation="255"/>
    </xf>
    <xf numFmtId="0" fontId="29" fillId="0" borderId="9" xfId="13" applyFont="1" applyFill="1" applyBorder="1" applyAlignment="1">
      <alignment horizontal="distributed" vertical="center" textRotation="255"/>
    </xf>
    <xf numFmtId="0" fontId="29" fillId="0" borderId="2" xfId="13" applyFont="1" applyFill="1" applyBorder="1" applyAlignment="1">
      <alignment horizontal="distributed" vertical="center" justifyLastLine="1"/>
    </xf>
    <xf numFmtId="0" fontId="29" fillId="0" borderId="7" xfId="13" applyFont="1" applyFill="1" applyBorder="1" applyAlignment="1">
      <alignment horizontal="center" vertical="center"/>
    </xf>
    <xf numFmtId="0" fontId="29" fillId="0" borderId="8" xfId="13" applyFont="1" applyFill="1" applyBorder="1" applyAlignment="1">
      <alignment horizontal="center" vertical="center"/>
    </xf>
    <xf numFmtId="0" fontId="22" fillId="0" borderId="8" xfId="13" applyFont="1" applyFill="1" applyBorder="1" applyAlignment="1">
      <alignment horizontal="distributed" vertical="center"/>
    </xf>
    <xf numFmtId="0" fontId="29" fillId="0" borderId="8" xfId="13" applyFont="1" applyFill="1" applyBorder="1" applyAlignment="1">
      <alignment horizontal="center" vertical="center" justifyLastLine="1"/>
    </xf>
    <xf numFmtId="0" fontId="22" fillId="0" borderId="8" xfId="13" applyFont="1" applyFill="1" applyBorder="1" applyAlignment="1">
      <alignment horizontal="distributed" vertical="center" indent="1"/>
    </xf>
    <xf numFmtId="0" fontId="22" fillId="0" borderId="9" xfId="13" applyFont="1" applyFill="1" applyBorder="1" applyAlignment="1">
      <alignment horizontal="distributed" vertical="center" indent="1"/>
    </xf>
    <xf numFmtId="0" fontId="29" fillId="0" borderId="12" xfId="13" applyFont="1" applyFill="1" applyBorder="1" applyAlignment="1">
      <alignment horizontal="distributed" vertical="center" textRotation="255"/>
    </xf>
    <xf numFmtId="0" fontId="29" fillId="0" borderId="22" xfId="13" applyFont="1" applyFill="1" applyBorder="1" applyAlignment="1">
      <alignment horizontal="distributed" vertical="center" textRotation="255"/>
    </xf>
    <xf numFmtId="0" fontId="29" fillId="0" borderId="12" xfId="13" applyFont="1" applyFill="1" applyBorder="1" applyAlignment="1">
      <alignment horizontal="center" vertical="center"/>
    </xf>
    <xf numFmtId="0" fontId="29" fillId="0" borderId="0" xfId="13" applyFont="1" applyFill="1" applyBorder="1" applyAlignment="1">
      <alignment horizontal="center" vertical="center"/>
    </xf>
    <xf numFmtId="0" fontId="22" fillId="0" borderId="0" xfId="13" applyFont="1" applyFill="1" applyBorder="1" applyAlignment="1">
      <alignment horizontal="distributed" vertical="center"/>
    </xf>
    <xf numFmtId="0" fontId="29" fillId="0" borderId="0" xfId="13" applyFont="1" applyFill="1" applyBorder="1" applyAlignment="1">
      <alignment horizontal="center" vertical="center" justifyLastLine="1"/>
    </xf>
    <xf numFmtId="0" fontId="22" fillId="0" borderId="0" xfId="13" applyFont="1" applyFill="1" applyBorder="1" applyAlignment="1">
      <alignment horizontal="distributed" vertical="center" indent="1"/>
    </xf>
    <xf numFmtId="0" fontId="22" fillId="0" borderId="22" xfId="13" applyFont="1" applyFill="1" applyBorder="1" applyAlignment="1">
      <alignment horizontal="distributed" vertical="center" indent="1"/>
    </xf>
    <xf numFmtId="0" fontId="29" fillId="0" borderId="10" xfId="13" applyFont="1" applyFill="1" applyBorder="1" applyAlignment="1">
      <alignment horizontal="center" vertical="center"/>
    </xf>
    <xf numFmtId="0" fontId="29" fillId="0" borderId="1" xfId="13" applyFont="1" applyFill="1" applyBorder="1" applyAlignment="1">
      <alignment horizontal="center" vertical="center"/>
    </xf>
    <xf numFmtId="0" fontId="22" fillId="0" borderId="1" xfId="13" applyFont="1" applyFill="1" applyBorder="1" applyAlignment="1">
      <alignment horizontal="distributed" vertical="center"/>
    </xf>
    <xf numFmtId="0" fontId="29" fillId="0" borderId="1" xfId="13" applyFont="1" applyFill="1" applyBorder="1" applyAlignment="1">
      <alignment horizontal="center" vertical="center" justifyLastLine="1"/>
    </xf>
    <xf numFmtId="0" fontId="22" fillId="0" borderId="1" xfId="13" applyFont="1" applyFill="1" applyBorder="1" applyAlignment="1">
      <alignment horizontal="distributed" vertical="center" indent="1"/>
    </xf>
    <xf numFmtId="0" fontId="22" fillId="0" borderId="11" xfId="13" applyFont="1" applyFill="1" applyBorder="1" applyAlignment="1">
      <alignment horizontal="distributed" vertical="center" indent="1"/>
    </xf>
    <xf numFmtId="0" fontId="22" fillId="0" borderId="3" xfId="13" applyFont="1" applyFill="1" applyBorder="1" applyAlignment="1">
      <alignment horizontal="center" vertical="center" justifyLastLine="1"/>
    </xf>
    <xf numFmtId="0" fontId="22" fillId="0" borderId="4" xfId="13" applyFont="1" applyFill="1" applyBorder="1" applyAlignment="1">
      <alignment horizontal="center" vertical="center" justifyLastLine="1"/>
    </xf>
    <xf numFmtId="0" fontId="22" fillId="0" borderId="4" xfId="13" applyFont="1" applyFill="1" applyBorder="1" applyAlignment="1">
      <alignment horizontal="center" vertical="center"/>
    </xf>
    <xf numFmtId="0" fontId="22" fillId="0" borderId="5" xfId="13" applyFont="1" applyFill="1" applyBorder="1" applyAlignment="1">
      <alignment horizontal="center" vertical="center" justifyLastLine="1"/>
    </xf>
    <xf numFmtId="49" fontId="29" fillId="0" borderId="3" xfId="13" applyNumberFormat="1" applyFont="1" applyFill="1" applyBorder="1" applyAlignment="1">
      <alignment horizontal="left" vertical="center"/>
    </xf>
    <xf numFmtId="49" fontId="29" fillId="0" borderId="4" xfId="13" applyNumberFormat="1" applyFont="1" applyFill="1" applyBorder="1" applyAlignment="1">
      <alignment horizontal="left" vertical="center"/>
    </xf>
    <xf numFmtId="49" fontId="29" fillId="0" borderId="5" xfId="13" applyNumberFormat="1" applyFont="1" applyFill="1" applyBorder="1" applyAlignment="1">
      <alignment horizontal="left" vertical="center"/>
    </xf>
    <xf numFmtId="0" fontId="22" fillId="0" borderId="118" xfId="13" applyFont="1" applyFill="1" applyBorder="1" applyAlignment="1">
      <alignment horizontal="distributed" vertical="center" indent="1"/>
    </xf>
    <xf numFmtId="0" fontId="22" fillId="0" borderId="119" xfId="13" applyFont="1" applyFill="1" applyBorder="1" applyAlignment="1">
      <alignment horizontal="distributed" vertical="center" indent="1"/>
    </xf>
    <xf numFmtId="0" fontId="22" fillId="0" borderId="120" xfId="13" applyFont="1" applyFill="1" applyBorder="1" applyAlignment="1">
      <alignment horizontal="distributed" vertical="center" indent="1"/>
    </xf>
    <xf numFmtId="0" fontId="12" fillId="0" borderId="118" xfId="13" applyFont="1" applyFill="1" applyBorder="1" applyAlignment="1">
      <alignment vertical="center"/>
    </xf>
    <xf numFmtId="0" fontId="12" fillId="0" borderId="119" xfId="13" applyFont="1" applyFill="1" applyBorder="1" applyAlignment="1">
      <alignment vertical="center"/>
    </xf>
    <xf numFmtId="0" fontId="12" fillId="0" borderId="120" xfId="13" applyFont="1" applyFill="1" applyBorder="1" applyAlignment="1">
      <alignment vertical="center"/>
    </xf>
    <xf numFmtId="0" fontId="29" fillId="0" borderId="10" xfId="13" applyFont="1" applyFill="1" applyBorder="1" applyAlignment="1">
      <alignment horizontal="distributed" vertical="center" textRotation="255"/>
    </xf>
    <xf numFmtId="0" fontId="29" fillId="0" borderId="11" xfId="13" applyFont="1" applyFill="1" applyBorder="1" applyAlignment="1">
      <alignment horizontal="distributed" vertical="center" textRotation="255"/>
    </xf>
    <xf numFmtId="0" fontId="29" fillId="0" borderId="121" xfId="13" applyFont="1" applyFill="1" applyBorder="1" applyAlignment="1">
      <alignment horizontal="distributed" vertical="center"/>
    </xf>
    <xf numFmtId="0" fontId="29" fillId="0" borderId="122" xfId="13" applyFont="1" applyFill="1" applyBorder="1" applyAlignment="1">
      <alignment horizontal="distributed" vertical="center"/>
    </xf>
    <xf numFmtId="0" fontId="29" fillId="0" borderId="123" xfId="13" applyFont="1" applyFill="1" applyBorder="1" applyAlignment="1">
      <alignment horizontal="distributed" vertical="center"/>
    </xf>
    <xf numFmtId="0" fontId="29" fillId="0" borderId="121" xfId="13" applyFont="1" applyFill="1" applyBorder="1" applyAlignment="1">
      <alignment vertical="center" shrinkToFit="1"/>
    </xf>
    <xf numFmtId="0" fontId="29" fillId="0" borderId="122" xfId="13" applyFont="1" applyFill="1" applyBorder="1" applyAlignment="1">
      <alignment vertical="center" shrinkToFit="1"/>
    </xf>
    <xf numFmtId="0" fontId="29" fillId="0" borderId="123" xfId="13" applyFont="1" applyFill="1" applyBorder="1" applyAlignment="1">
      <alignment vertical="center" shrinkToFit="1"/>
    </xf>
    <xf numFmtId="0" fontId="29" fillId="0" borderId="0" xfId="13" applyFont="1" applyFill="1" applyAlignment="1">
      <alignment vertical="center"/>
    </xf>
    <xf numFmtId="0" fontId="22" fillId="0" borderId="0" xfId="13" applyFont="1" applyFill="1" applyAlignment="1">
      <alignment vertical="center" wrapText="1"/>
    </xf>
    <xf numFmtId="0" fontId="29" fillId="0" borderId="1" xfId="13" applyFont="1" applyFill="1" applyBorder="1" applyAlignment="1">
      <alignment vertical="center"/>
    </xf>
    <xf numFmtId="0" fontId="22" fillId="0" borderId="1" xfId="13" applyFont="1" applyFill="1" applyBorder="1" applyAlignment="1">
      <alignment horizontal="right" vertical="center" shrinkToFit="1"/>
    </xf>
    <xf numFmtId="0" fontId="22" fillId="0" borderId="1" xfId="13" applyFont="1" applyFill="1" applyBorder="1" applyAlignment="1">
      <alignment vertical="center"/>
    </xf>
  </cellXfs>
  <cellStyles count="15">
    <cellStyle name="桁区切り" xfId="1" builtinId="6"/>
    <cellStyle name="桁区切り 2" xfId="3"/>
    <cellStyle name="桁区切り 2 2" xfId="6"/>
    <cellStyle name="桁区切り 3 3" xfId="10"/>
    <cellStyle name="桁区切り 3 4" xfId="7"/>
    <cellStyle name="桁区切り 4" xfId="5"/>
    <cellStyle name="標準" xfId="0" builtinId="0"/>
    <cellStyle name="標準 2" xfId="2"/>
    <cellStyle name="標準 2 2" xfId="11"/>
    <cellStyle name="標準 2 3" xfId="9"/>
    <cellStyle name="標準 3" xfId="4"/>
    <cellStyle name="標準 3 2" xfId="8"/>
    <cellStyle name="標準 4" xfId="12"/>
    <cellStyle name="標準_☆学童様式継続new_様式6　施設概況" xfId="14"/>
    <cellStyle name="標準_21　請求書" xfId="13"/>
  </cellStyles>
  <dxfs count="13">
    <dxf>
      <fill>
        <patternFill>
          <bgColor rgb="FFCCFFCC"/>
        </patternFill>
      </fill>
    </dxf>
    <dxf>
      <fill>
        <patternFill>
          <bgColor rgb="FFCCFFCC"/>
        </patternFill>
      </fill>
    </dxf>
    <dxf>
      <fill>
        <patternFill>
          <bgColor rgb="FFCCFFCC"/>
        </patternFill>
      </fill>
    </dxf>
    <dxf>
      <fill>
        <patternFill>
          <bgColor rgb="FFCCFFCC"/>
        </patternFill>
      </fill>
    </dxf>
    <dxf>
      <numFmt numFmtId="0" formatCode="General"/>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35531;&#27714;&#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号"/>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5"/>
  <sheetViews>
    <sheetView showGridLines="0" tabSelected="1" view="pageBreakPreview" topLeftCell="A25" zoomScaleNormal="100" zoomScaleSheetLayoutView="100" workbookViewId="0"/>
  </sheetViews>
  <sheetFormatPr defaultColWidth="3.125" defaultRowHeight="18.75" customHeight="1" x14ac:dyDescent="0.4"/>
  <cols>
    <col min="1" max="1" width="3.125" style="30"/>
    <col min="2" max="2" width="3.125" style="30" customWidth="1"/>
    <col min="3" max="37" width="3.125" style="30"/>
    <col min="38" max="38" width="9.5" style="30" bestFit="1" customWidth="1"/>
    <col min="39" max="39" width="11.625" style="30" bestFit="1" customWidth="1"/>
    <col min="40" max="40" width="11.625" style="30" customWidth="1"/>
    <col min="41" max="16384" width="3.125" style="30"/>
  </cols>
  <sheetData>
    <row r="1" spans="1:35" ht="18.75" customHeight="1" x14ac:dyDescent="0.4">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57" t="s">
        <v>46</v>
      </c>
      <c r="AI1" s="48"/>
    </row>
    <row r="2" spans="1:35" ht="18.75" customHeight="1" x14ac:dyDescent="0.4">
      <c r="A2" s="48"/>
      <c r="B2" s="47"/>
      <c r="C2" s="48"/>
      <c r="D2" s="47"/>
      <c r="E2" s="47"/>
      <c r="F2" s="47"/>
      <c r="G2" s="47"/>
      <c r="H2" s="47"/>
      <c r="I2" s="60"/>
      <c r="J2" s="48"/>
      <c r="K2" s="47"/>
      <c r="L2" s="47"/>
      <c r="M2" s="47"/>
      <c r="N2" s="47"/>
      <c r="O2" s="47"/>
      <c r="P2" s="47"/>
      <c r="Q2" s="48"/>
      <c r="R2" s="48"/>
      <c r="S2" s="48"/>
      <c r="T2" s="48"/>
      <c r="U2" s="48"/>
      <c r="V2" s="48"/>
      <c r="W2" s="48"/>
      <c r="X2" s="48"/>
      <c r="Y2" s="242"/>
      <c r="Z2" s="242"/>
      <c r="AA2" s="242"/>
      <c r="AB2" s="49" t="s">
        <v>5</v>
      </c>
      <c r="AC2" s="242"/>
      <c r="AD2" s="242"/>
      <c r="AE2" s="49" t="s">
        <v>4</v>
      </c>
      <c r="AF2" s="242"/>
      <c r="AG2" s="242"/>
      <c r="AH2" s="49" t="s">
        <v>3</v>
      </c>
      <c r="AI2" s="48"/>
    </row>
    <row r="3" spans="1:35" ht="18.75" customHeight="1" x14ac:dyDescent="0.4">
      <c r="A3" s="48"/>
      <c r="B3" s="48" t="s">
        <v>6</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row>
    <row r="4" spans="1:35" ht="18.75" customHeight="1" x14ac:dyDescent="0.4">
      <c r="A4" s="48"/>
      <c r="B4" s="245" t="s">
        <v>7</v>
      </c>
      <c r="C4" s="245"/>
      <c r="D4" s="245"/>
      <c r="E4" s="242"/>
      <c r="F4" s="242"/>
      <c r="G4" s="242"/>
      <c r="H4" s="242"/>
      <c r="I4" s="60" t="s">
        <v>0</v>
      </c>
      <c r="J4" s="60"/>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ht="18.75" customHeight="1" x14ac:dyDescent="0.4">
      <c r="A5" s="48"/>
      <c r="B5" s="60"/>
      <c r="C5" s="60"/>
      <c r="D5" s="60"/>
      <c r="E5" s="49"/>
      <c r="F5" s="49"/>
      <c r="G5" s="49"/>
      <c r="H5" s="49"/>
      <c r="I5" s="60"/>
      <c r="J5" s="60"/>
      <c r="K5" s="48"/>
      <c r="L5" s="48"/>
      <c r="M5" s="48"/>
      <c r="N5" s="48"/>
      <c r="O5" s="48"/>
      <c r="P5" s="48" t="s">
        <v>19</v>
      </c>
      <c r="Q5" s="48"/>
      <c r="R5" s="48"/>
      <c r="S5" s="48"/>
      <c r="T5" s="48"/>
      <c r="U5" s="48"/>
      <c r="V5" s="48"/>
      <c r="W5" s="48"/>
      <c r="X5" s="48"/>
      <c r="Y5" s="48"/>
      <c r="Z5" s="48"/>
      <c r="AA5" s="48"/>
      <c r="AB5" s="48"/>
      <c r="AC5" s="48"/>
      <c r="AD5" s="48"/>
      <c r="AE5" s="48"/>
      <c r="AF5" s="48"/>
      <c r="AG5" s="48"/>
      <c r="AH5" s="48"/>
      <c r="AI5" s="48"/>
    </row>
    <row r="6" spans="1:35" s="32" customFormat="1" ht="18.75" customHeight="1" x14ac:dyDescent="0.15">
      <c r="A6" s="50"/>
      <c r="B6" s="50"/>
      <c r="C6" s="50"/>
      <c r="D6" s="60"/>
      <c r="E6" s="60"/>
      <c r="F6" s="60"/>
      <c r="G6" s="60"/>
      <c r="H6" s="60"/>
      <c r="I6" s="60"/>
      <c r="J6" s="60"/>
      <c r="K6" s="60"/>
      <c r="L6" s="60"/>
      <c r="M6" s="60"/>
      <c r="N6" s="60"/>
      <c r="O6" s="60"/>
      <c r="P6" s="60"/>
      <c r="Q6" s="250" t="s">
        <v>10</v>
      </c>
      <c r="R6" s="250"/>
      <c r="S6" s="250"/>
      <c r="T6" s="250"/>
      <c r="U6" s="250"/>
      <c r="V6" s="249"/>
      <c r="W6" s="249"/>
      <c r="X6" s="249"/>
      <c r="Y6" s="249"/>
      <c r="Z6" s="249"/>
      <c r="AA6" s="249"/>
      <c r="AB6" s="249"/>
      <c r="AC6" s="249"/>
      <c r="AD6" s="249"/>
      <c r="AE6" s="249"/>
      <c r="AF6" s="249"/>
      <c r="AG6" s="249"/>
      <c r="AH6" s="249"/>
      <c r="AI6" s="50"/>
    </row>
    <row r="7" spans="1:35" s="32" customFormat="1" ht="18.75" customHeight="1" x14ac:dyDescent="0.15">
      <c r="A7" s="50"/>
      <c r="B7" s="50"/>
      <c r="C7" s="57"/>
      <c r="D7" s="57"/>
      <c r="E7" s="57"/>
      <c r="F7" s="57"/>
      <c r="G7" s="57"/>
      <c r="H7" s="57"/>
      <c r="I7" s="57"/>
      <c r="J7" s="50"/>
      <c r="K7" s="60"/>
      <c r="L7" s="60"/>
      <c r="M7" s="60"/>
      <c r="N7" s="60"/>
      <c r="O7" s="60"/>
      <c r="P7" s="60"/>
      <c r="Q7" s="250" t="s">
        <v>9</v>
      </c>
      <c r="R7" s="250"/>
      <c r="S7" s="250"/>
      <c r="T7" s="250"/>
      <c r="U7" s="250"/>
      <c r="V7" s="249"/>
      <c r="W7" s="249"/>
      <c r="X7" s="249"/>
      <c r="Y7" s="249"/>
      <c r="Z7" s="249"/>
      <c r="AA7" s="249"/>
      <c r="AB7" s="249"/>
      <c r="AC7" s="249"/>
      <c r="AD7" s="249"/>
      <c r="AE7" s="249"/>
      <c r="AF7" s="249"/>
      <c r="AG7" s="249"/>
      <c r="AH7" s="249"/>
      <c r="AI7" s="50"/>
    </row>
    <row r="8" spans="1:35" s="32" customFormat="1" ht="18.75" customHeight="1" x14ac:dyDescent="0.15">
      <c r="A8" s="50"/>
      <c r="B8" s="50"/>
      <c r="C8" s="50"/>
      <c r="D8" s="60"/>
      <c r="E8" s="60"/>
      <c r="F8" s="60"/>
      <c r="G8" s="60"/>
      <c r="H8" s="60"/>
      <c r="I8" s="60"/>
      <c r="J8" s="60"/>
      <c r="K8" s="60"/>
      <c r="L8" s="60"/>
      <c r="M8" s="60"/>
      <c r="N8" s="60"/>
      <c r="O8" s="60"/>
      <c r="P8" s="60"/>
      <c r="Q8" s="250" t="s">
        <v>1</v>
      </c>
      <c r="R8" s="250"/>
      <c r="S8" s="250"/>
      <c r="T8" s="250"/>
      <c r="U8" s="250"/>
      <c r="V8" s="249"/>
      <c r="W8" s="249"/>
      <c r="X8" s="249"/>
      <c r="Y8" s="249"/>
      <c r="Z8" s="249"/>
      <c r="AA8" s="249"/>
      <c r="AB8" s="249"/>
      <c r="AC8" s="249"/>
      <c r="AD8" s="249"/>
      <c r="AE8" s="249"/>
      <c r="AF8" s="249"/>
      <c r="AG8" s="249"/>
      <c r="AH8" s="249"/>
      <c r="AI8" s="50"/>
    </row>
    <row r="9" spans="1:35" s="32" customFormat="1" ht="18.75" customHeight="1" x14ac:dyDescent="0.15">
      <c r="A9" s="50"/>
      <c r="B9" s="50"/>
      <c r="C9" s="50"/>
      <c r="D9" s="60"/>
      <c r="E9" s="60"/>
      <c r="F9" s="60"/>
      <c r="G9" s="60"/>
      <c r="H9" s="60"/>
      <c r="I9" s="60"/>
      <c r="J9" s="60"/>
      <c r="K9" s="60"/>
      <c r="L9" s="60"/>
      <c r="M9" s="60"/>
      <c r="N9" s="60"/>
      <c r="O9" s="60"/>
      <c r="P9" s="50"/>
      <c r="Q9" s="250" t="s">
        <v>8</v>
      </c>
      <c r="R9" s="250"/>
      <c r="S9" s="250"/>
      <c r="T9" s="250"/>
      <c r="U9" s="250"/>
      <c r="V9" s="249"/>
      <c r="W9" s="249"/>
      <c r="X9" s="249"/>
      <c r="Y9" s="249"/>
      <c r="Z9" s="249"/>
      <c r="AA9" s="249"/>
      <c r="AB9" s="249"/>
      <c r="AC9" s="249"/>
      <c r="AD9" s="249"/>
      <c r="AE9" s="249"/>
      <c r="AF9" s="249"/>
      <c r="AG9" s="249"/>
      <c r="AH9" s="249"/>
      <c r="AI9" s="50"/>
    </row>
    <row r="10" spans="1:35" s="32" customFormat="1" ht="18.75" customHeight="1" x14ac:dyDescent="0.15">
      <c r="A10" s="50"/>
      <c r="B10" s="50"/>
      <c r="C10" s="57"/>
      <c r="D10" s="57"/>
      <c r="E10" s="57"/>
      <c r="F10" s="57"/>
      <c r="G10" s="57"/>
      <c r="H10" s="57"/>
      <c r="I10" s="57"/>
      <c r="J10" s="57"/>
      <c r="K10" s="57"/>
      <c r="L10" s="49"/>
      <c r="M10" s="49"/>
      <c r="N10" s="49"/>
      <c r="O10" s="60"/>
      <c r="P10" s="60"/>
      <c r="Q10" s="50"/>
      <c r="R10" s="50"/>
      <c r="S10" s="50"/>
      <c r="T10" s="50"/>
      <c r="U10" s="50"/>
      <c r="V10" s="50"/>
      <c r="W10" s="50"/>
      <c r="X10" s="50"/>
      <c r="Y10" s="50"/>
      <c r="Z10" s="50"/>
      <c r="AA10" s="50"/>
      <c r="AB10" s="50"/>
      <c r="AC10" s="50"/>
      <c r="AD10" s="50"/>
      <c r="AE10" s="50"/>
      <c r="AF10" s="50"/>
      <c r="AG10" s="50"/>
      <c r="AH10" s="50"/>
      <c r="AI10" s="50"/>
    </row>
    <row r="11" spans="1:35" ht="18.75" customHeight="1" x14ac:dyDescent="0.4">
      <c r="A11" s="48"/>
      <c r="B11" s="248" t="s">
        <v>2</v>
      </c>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48"/>
    </row>
    <row r="12" spans="1:35" ht="18.75" customHeight="1" x14ac:dyDescent="0.4">
      <c r="A12" s="48"/>
      <c r="B12" s="48"/>
      <c r="C12" s="48"/>
      <c r="D12" s="48"/>
      <c r="E12" s="48"/>
      <c r="F12" s="48"/>
      <c r="G12" s="49"/>
      <c r="H12" s="49"/>
      <c r="I12" s="60"/>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row>
    <row r="13" spans="1:35" s="31" customFormat="1" ht="18.75" customHeight="1" x14ac:dyDescent="0.4">
      <c r="A13" s="60"/>
      <c r="B13" s="60"/>
      <c r="C13" s="60"/>
      <c r="D13" s="242"/>
      <c r="E13" s="242"/>
      <c r="F13" s="242"/>
      <c r="G13" s="242"/>
      <c r="H13" s="245" t="s">
        <v>11</v>
      </c>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60"/>
    </row>
    <row r="14" spans="1:35" s="31" customFormat="1" ht="26.25" customHeight="1" x14ac:dyDescent="0.4">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row>
    <row r="15" spans="1:35" ht="18.75" customHeight="1" x14ac:dyDescent="0.4">
      <c r="A15" s="48"/>
      <c r="B15" s="48"/>
      <c r="C15" s="51" t="s">
        <v>12</v>
      </c>
      <c r="D15" s="48"/>
      <c r="E15" s="48"/>
      <c r="F15" s="48"/>
      <c r="G15" s="48"/>
      <c r="H15" s="48"/>
      <c r="I15" s="48"/>
      <c r="J15" s="246"/>
      <c r="K15" s="246"/>
      <c r="L15" s="246"/>
      <c r="M15" s="33" t="s">
        <v>5</v>
      </c>
      <c r="N15" s="246"/>
      <c r="O15" s="246"/>
      <c r="P15" s="33" t="s">
        <v>14</v>
      </c>
      <c r="Q15" s="246"/>
      <c r="R15" s="246"/>
      <c r="S15" s="33" t="s">
        <v>3</v>
      </c>
      <c r="T15" s="33" t="s">
        <v>15</v>
      </c>
      <c r="U15" s="246"/>
      <c r="V15" s="246"/>
      <c r="W15" s="246"/>
      <c r="X15" s="33" t="s">
        <v>5</v>
      </c>
      <c r="Y15" s="246"/>
      <c r="Z15" s="246"/>
      <c r="AA15" s="33" t="s">
        <v>14</v>
      </c>
      <c r="AB15" s="246"/>
      <c r="AC15" s="246"/>
      <c r="AD15" s="33" t="s">
        <v>3</v>
      </c>
      <c r="AE15" s="48"/>
      <c r="AF15" s="48"/>
      <c r="AG15" s="48"/>
      <c r="AH15" s="48"/>
      <c r="AI15" s="48"/>
    </row>
    <row r="16" spans="1:35" ht="26.25" customHeight="1" x14ac:dyDescent="0.4">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row>
    <row r="17" spans="1:40" ht="18.75" customHeight="1" x14ac:dyDescent="0.4">
      <c r="A17" s="48"/>
      <c r="B17" s="48"/>
      <c r="C17" s="52" t="s">
        <v>13</v>
      </c>
      <c r="D17" s="60"/>
      <c r="E17" s="60"/>
      <c r="F17" s="60"/>
      <c r="G17" s="60"/>
      <c r="H17" s="34"/>
      <c r="I17" s="60"/>
      <c r="J17" s="247">
        <f>IF(MAX(I28,M28,Q28,U28,Y28)&lt;200,0,ROUNDDOWN(SUM(AC40,AC46,AC53,AC58,AC64,AC69,AC76,AC83,AC88,AC93,AC97,AC101),-2))</f>
        <v>0</v>
      </c>
      <c r="K17" s="247"/>
      <c r="L17" s="247"/>
      <c r="M17" s="247"/>
      <c r="N17" s="247"/>
      <c r="O17" s="247"/>
      <c r="P17" s="247"/>
      <c r="Q17" s="48" t="s">
        <v>16</v>
      </c>
      <c r="R17" s="48"/>
      <c r="S17" s="48"/>
      <c r="T17" s="48"/>
      <c r="U17" s="48"/>
      <c r="V17" s="48"/>
      <c r="W17" s="48"/>
      <c r="X17" s="48"/>
      <c r="Y17" s="48"/>
      <c r="Z17" s="48"/>
      <c r="AA17" s="48"/>
      <c r="AB17" s="48"/>
      <c r="AC17" s="48"/>
      <c r="AD17" s="48"/>
      <c r="AE17" s="48"/>
      <c r="AF17" s="48"/>
      <c r="AG17" s="48"/>
      <c r="AH17" s="48"/>
      <c r="AI17" s="48"/>
    </row>
    <row r="18" spans="1:40" ht="18.75" customHeight="1" x14ac:dyDescent="0.4">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row>
    <row r="19" spans="1:40" ht="18.75" customHeight="1" x14ac:dyDescent="0.4">
      <c r="A19" s="48"/>
      <c r="B19" s="48"/>
      <c r="C19" s="48"/>
      <c r="D19" s="48"/>
      <c r="E19" s="48"/>
      <c r="F19" s="48"/>
      <c r="G19" s="48"/>
      <c r="H19" s="48"/>
      <c r="I19" s="48"/>
      <c r="J19" s="48" t="s">
        <v>219</v>
      </c>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row>
    <row r="20" spans="1:40" ht="30" customHeight="1" thickBot="1" x14ac:dyDescent="0.45">
      <c r="A20" s="48"/>
      <c r="B20" s="48"/>
      <c r="C20" s="48"/>
      <c r="D20" s="48"/>
      <c r="E20" s="48"/>
      <c r="F20" s="48"/>
      <c r="G20" s="48"/>
      <c r="H20" s="48"/>
      <c r="I20" s="48"/>
      <c r="J20" s="243" t="s">
        <v>220</v>
      </c>
      <c r="K20" s="244"/>
      <c r="L20" s="244"/>
      <c r="M20" s="244"/>
      <c r="N20" s="244"/>
      <c r="O20" s="243" t="s">
        <v>221</v>
      </c>
      <c r="P20" s="244"/>
      <c r="Q20" s="244"/>
      <c r="R20" s="244"/>
      <c r="S20" s="244"/>
      <c r="T20" s="243" t="s">
        <v>222</v>
      </c>
      <c r="U20" s="244"/>
      <c r="V20" s="244"/>
      <c r="W20" s="244"/>
      <c r="X20" s="244"/>
      <c r="Y20" s="243" t="s">
        <v>223</v>
      </c>
      <c r="Z20" s="244"/>
      <c r="AA20" s="244"/>
      <c r="AB20" s="244"/>
      <c r="AC20" s="244"/>
      <c r="AD20" s="48"/>
      <c r="AE20" s="48"/>
      <c r="AF20" s="48"/>
      <c r="AG20" s="48"/>
      <c r="AH20" s="48"/>
      <c r="AI20" s="48"/>
    </row>
    <row r="21" spans="1:40" ht="33.75" customHeight="1" thickTop="1" x14ac:dyDescent="0.4">
      <c r="A21" s="48"/>
      <c r="B21" s="48"/>
      <c r="C21" s="48"/>
      <c r="D21" s="48"/>
      <c r="E21" s="48"/>
      <c r="F21" s="48"/>
      <c r="G21" s="48"/>
      <c r="H21" s="48"/>
      <c r="I21" s="48"/>
      <c r="J21" s="200">
        <f>J17*0.4</f>
        <v>0</v>
      </c>
      <c r="K21" s="201"/>
      <c r="L21" s="201"/>
      <c r="M21" s="201"/>
      <c r="N21" s="35" t="s">
        <v>228</v>
      </c>
      <c r="O21" s="200">
        <f>J17*0.3</f>
        <v>0</v>
      </c>
      <c r="P21" s="201"/>
      <c r="Q21" s="201"/>
      <c r="R21" s="201"/>
      <c r="S21" s="35" t="s">
        <v>228</v>
      </c>
      <c r="T21" s="200">
        <f>J17*0.2</f>
        <v>0</v>
      </c>
      <c r="U21" s="201"/>
      <c r="V21" s="201"/>
      <c r="W21" s="201"/>
      <c r="X21" s="35" t="s">
        <v>228</v>
      </c>
      <c r="Y21" s="200">
        <f>J17*0.1</f>
        <v>0</v>
      </c>
      <c r="Z21" s="201"/>
      <c r="AA21" s="201"/>
      <c r="AB21" s="201"/>
      <c r="AC21" s="36" t="s">
        <v>228</v>
      </c>
      <c r="AD21" s="48"/>
      <c r="AE21" s="48"/>
      <c r="AF21" s="48"/>
      <c r="AG21" s="48"/>
      <c r="AH21" s="48"/>
      <c r="AI21" s="48"/>
    </row>
    <row r="22" spans="1:40" ht="26.25" customHeight="1" x14ac:dyDescent="0.4">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row>
    <row r="23" spans="1:40" ht="16.5" customHeight="1" x14ac:dyDescent="0.4">
      <c r="A23" s="48"/>
      <c r="B23" s="48"/>
      <c r="C23" s="52" t="s">
        <v>230</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row>
    <row r="24" spans="1:40" ht="16.5" customHeight="1" x14ac:dyDescent="0.4">
      <c r="A24" s="48"/>
      <c r="B24" s="48"/>
      <c r="C24" s="48" t="s">
        <v>20</v>
      </c>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row>
    <row r="25" spans="1:40" ht="16.5" customHeight="1" x14ac:dyDescent="0.4">
      <c r="A25" s="48"/>
      <c r="B25" s="48"/>
      <c r="C25" s="48"/>
      <c r="D25" s="48" t="s">
        <v>39</v>
      </c>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row>
    <row r="26" spans="1:40" ht="22.5" customHeight="1" x14ac:dyDescent="0.4">
      <c r="A26" s="48"/>
      <c r="B26" s="48"/>
      <c r="C26" s="48"/>
      <c r="D26" s="204"/>
      <c r="E26" s="205"/>
      <c r="F26" s="205"/>
      <c r="G26" s="205"/>
      <c r="H26" s="206"/>
      <c r="I26" s="214" t="s">
        <v>22</v>
      </c>
      <c r="J26" s="214"/>
      <c r="K26" s="214"/>
      <c r="L26" s="214"/>
      <c r="M26" s="214" t="s">
        <v>23</v>
      </c>
      <c r="N26" s="214"/>
      <c r="O26" s="214"/>
      <c r="P26" s="214"/>
      <c r="Q26" s="214" t="s">
        <v>24</v>
      </c>
      <c r="R26" s="214"/>
      <c r="S26" s="214"/>
      <c r="T26" s="214"/>
      <c r="U26" s="214" t="s">
        <v>25</v>
      </c>
      <c r="V26" s="214"/>
      <c r="W26" s="214"/>
      <c r="X26" s="214"/>
      <c r="Y26" s="214" t="s">
        <v>26</v>
      </c>
      <c r="Z26" s="214"/>
      <c r="AA26" s="214"/>
      <c r="AB26" s="214"/>
      <c r="AC26" s="48"/>
      <c r="AD26" s="48"/>
      <c r="AE26" s="48"/>
      <c r="AF26" s="48"/>
      <c r="AG26" s="48"/>
      <c r="AH26" s="48"/>
      <c r="AI26" s="48"/>
      <c r="AL26" s="134"/>
      <c r="AM26" s="132" t="s">
        <v>321</v>
      </c>
      <c r="AN26" s="132" t="s">
        <v>322</v>
      </c>
    </row>
    <row r="27" spans="1:40" ht="26.25" customHeight="1" x14ac:dyDescent="0.4">
      <c r="A27" s="48"/>
      <c r="B27" s="48"/>
      <c r="C27" s="48"/>
      <c r="D27" s="204" t="s">
        <v>234</v>
      </c>
      <c r="E27" s="205"/>
      <c r="F27" s="205"/>
      <c r="G27" s="205"/>
      <c r="H27" s="206"/>
      <c r="I27" s="187"/>
      <c r="J27" s="188"/>
      <c r="K27" s="188"/>
      <c r="L27" s="37" t="s">
        <v>226</v>
      </c>
      <c r="M27" s="187"/>
      <c r="N27" s="188"/>
      <c r="O27" s="188"/>
      <c r="P27" s="37" t="s">
        <v>226</v>
      </c>
      <c r="Q27" s="187"/>
      <c r="R27" s="188"/>
      <c r="S27" s="188"/>
      <c r="T27" s="37" t="s">
        <v>226</v>
      </c>
      <c r="U27" s="187"/>
      <c r="V27" s="188"/>
      <c r="W27" s="188"/>
      <c r="X27" s="37" t="s">
        <v>226</v>
      </c>
      <c r="Y27" s="187"/>
      <c r="Z27" s="188"/>
      <c r="AA27" s="188"/>
      <c r="AB27" s="37" t="s">
        <v>226</v>
      </c>
      <c r="AC27" s="48"/>
      <c r="AD27" s="48"/>
      <c r="AE27" s="48"/>
      <c r="AF27" s="48"/>
      <c r="AG27" s="48"/>
      <c r="AH27" s="48"/>
      <c r="AI27" s="48"/>
      <c r="AL27" s="132" t="s">
        <v>319</v>
      </c>
      <c r="AM27" s="135">
        <v>2334000</v>
      </c>
      <c r="AN27" s="135">
        <v>3527000</v>
      </c>
    </row>
    <row r="28" spans="1:40" ht="26.25" customHeight="1" thickBot="1" x14ac:dyDescent="0.45">
      <c r="A28" s="48"/>
      <c r="B28" s="48"/>
      <c r="C28" s="48"/>
      <c r="D28" s="224" t="s">
        <v>235</v>
      </c>
      <c r="E28" s="225"/>
      <c r="F28" s="225"/>
      <c r="G28" s="225"/>
      <c r="H28" s="226"/>
      <c r="I28" s="185"/>
      <c r="J28" s="186"/>
      <c r="K28" s="186"/>
      <c r="L28" s="38" t="s">
        <v>227</v>
      </c>
      <c r="M28" s="185"/>
      <c r="N28" s="186"/>
      <c r="O28" s="186"/>
      <c r="P28" s="38" t="s">
        <v>227</v>
      </c>
      <c r="Q28" s="185"/>
      <c r="R28" s="186"/>
      <c r="S28" s="186"/>
      <c r="T28" s="38" t="s">
        <v>227</v>
      </c>
      <c r="U28" s="185"/>
      <c r="V28" s="186"/>
      <c r="W28" s="186"/>
      <c r="X28" s="38" t="s">
        <v>227</v>
      </c>
      <c r="Y28" s="185"/>
      <c r="Z28" s="186"/>
      <c r="AA28" s="186"/>
      <c r="AB28" s="38" t="s">
        <v>227</v>
      </c>
      <c r="AC28" s="48"/>
      <c r="AD28" s="48"/>
      <c r="AE28" s="48"/>
      <c r="AF28" s="48"/>
      <c r="AG28" s="48"/>
      <c r="AH28" s="48"/>
      <c r="AI28" s="48"/>
      <c r="AL28" s="132" t="s">
        <v>320</v>
      </c>
      <c r="AM28" s="135">
        <v>3069000</v>
      </c>
      <c r="AN28" s="135">
        <v>5038000</v>
      </c>
    </row>
    <row r="29" spans="1:40" ht="30" customHeight="1" thickTop="1" x14ac:dyDescent="0.4">
      <c r="A29" s="48"/>
      <c r="B29" s="48"/>
      <c r="C29" s="48"/>
      <c r="D29" s="209" t="s">
        <v>21</v>
      </c>
      <c r="E29" s="210"/>
      <c r="F29" s="210"/>
      <c r="G29" s="210"/>
      <c r="H29" s="211"/>
      <c r="I29" s="200">
        <f>IF(AND(I27&gt;=10,I27&lt;=19,I28&gt;=200,I28&lt;250),$AM$27,IF(AND(I27&gt;=10,I27&lt;=19,I28&gt;=250),$AN$27,IF(AND(I27&gt;19,I27&lt;=40,I28&gt;=200,I28&lt;250),$AM$28,IF(AND(I27&gt;19,I27&lt;=40,I28&gt;=250),$AN$28,0))))</f>
        <v>0</v>
      </c>
      <c r="J29" s="201"/>
      <c r="K29" s="201"/>
      <c r="L29" s="39" t="s">
        <v>228</v>
      </c>
      <c r="M29" s="200">
        <f>IF(AND(M27&gt;=10,M27&lt;=19,M28&gt;=200,M28&lt;250),$AM$27,IF(AND(M27&gt;=10,M27&lt;=19,M28&gt;=250),$AN$27,IF(AND(M27&gt;19,M27&lt;=40,M28&gt;=200,M28&lt;250),$AM$28,IF(AND(M27&gt;19,M27&lt;=40,M28&gt;=250),$AN$28,0))))</f>
        <v>0</v>
      </c>
      <c r="N29" s="201"/>
      <c r="O29" s="201"/>
      <c r="P29" s="39" t="s">
        <v>228</v>
      </c>
      <c r="Q29" s="200">
        <f>IF(AND(Q27&gt;=10,Q27&lt;=19,Q28&gt;=200,Q28&lt;250),$AM$27,IF(AND(Q27&gt;=10,Q27&lt;=19,Q28&gt;=250),$AN$27,IF(AND(Q27&gt;19,Q27&lt;=40,Q28&gt;=200,Q28&lt;250),$AM$28,IF(AND(Q27&gt;19,Q27&lt;=40,Q28&gt;=250),$AN$28,0))))</f>
        <v>0</v>
      </c>
      <c r="R29" s="201"/>
      <c r="S29" s="201"/>
      <c r="T29" s="39" t="s">
        <v>228</v>
      </c>
      <c r="U29" s="200">
        <f>IF(AND(U27&gt;=10,U27&lt;=19,U28&gt;=200,U28&lt;250),$AM$27,IF(AND(U27&gt;=10,U27&lt;=19,U28&gt;=250),$AN$27,IF(AND(U27&gt;19,U27&lt;=40,U28&gt;=200,U28&lt;250),$AM$28,IF(AND(U27&gt;19,U27&lt;=40,U28&gt;=250),$AN$28,0))))</f>
        <v>0</v>
      </c>
      <c r="V29" s="201"/>
      <c r="W29" s="201"/>
      <c r="X29" s="39" t="s">
        <v>228</v>
      </c>
      <c r="Y29" s="200">
        <f>IF(AND(Y27&gt;=10,Y27&lt;=19,Y28&gt;=200,Y28&lt;250),$AM$27,IF(AND(Y27&gt;=10,Y27&lt;=19,Y28&gt;=250),$AN$27,IF(AND(Y27&gt;19,Y27&lt;=40,Y28&gt;=200,Y28&lt;250),$AM$28,IF(AND(Y27&gt;19,Y27&lt;=40,Y28&gt;=250),$AN$28,0))))</f>
        <v>0</v>
      </c>
      <c r="Z29" s="201"/>
      <c r="AA29" s="201"/>
      <c r="AB29" s="39" t="s">
        <v>228</v>
      </c>
      <c r="AC29" s="48"/>
      <c r="AD29" s="48"/>
      <c r="AE29" s="48"/>
      <c r="AF29" s="48"/>
      <c r="AG29" s="48"/>
      <c r="AH29" s="48"/>
      <c r="AI29" s="48"/>
    </row>
    <row r="30" spans="1:40" ht="16.5" customHeight="1" x14ac:dyDescent="0.4">
      <c r="A30" s="48"/>
      <c r="B30" s="48"/>
      <c r="C30" s="48"/>
      <c r="D30" s="48" t="s">
        <v>210</v>
      </c>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row>
    <row r="31" spans="1:40" ht="16.5" customHeight="1" x14ac:dyDescent="0.4">
      <c r="A31" s="48"/>
      <c r="B31" s="48"/>
      <c r="C31" s="48"/>
      <c r="D31" s="48" t="s">
        <v>211</v>
      </c>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row>
    <row r="32" spans="1:40" ht="16.5" customHeight="1" x14ac:dyDescent="0.4">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row>
    <row r="33" spans="1:40" ht="16.5" customHeight="1" x14ac:dyDescent="0.4">
      <c r="A33" s="48"/>
      <c r="B33" s="48"/>
      <c r="C33" s="48"/>
      <c r="D33" s="48" t="s">
        <v>40</v>
      </c>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L33" s="132" t="s">
        <v>323</v>
      </c>
      <c r="AM33" s="132" t="s">
        <v>319</v>
      </c>
      <c r="AN33" s="135">
        <v>2800000</v>
      </c>
    </row>
    <row r="34" spans="1:40" ht="26.25" customHeight="1" x14ac:dyDescent="0.4">
      <c r="A34" s="48"/>
      <c r="B34" s="48"/>
      <c r="C34" s="48"/>
      <c r="D34" s="204" t="s">
        <v>41</v>
      </c>
      <c r="E34" s="205"/>
      <c r="F34" s="205"/>
      <c r="G34" s="205"/>
      <c r="H34" s="206"/>
      <c r="I34" s="187">
        <f>COUNTIF(I27:AB27,"&gt;0")</f>
        <v>0</v>
      </c>
      <c r="J34" s="188"/>
      <c r="K34" s="188"/>
      <c r="L34" s="205" t="s">
        <v>229</v>
      </c>
      <c r="M34" s="206"/>
      <c r="N34" s="48"/>
      <c r="O34" s="48"/>
      <c r="P34" s="48"/>
      <c r="Q34" s="48"/>
      <c r="R34" s="48"/>
      <c r="S34" s="48"/>
      <c r="T34" s="48"/>
      <c r="U34" s="48"/>
      <c r="V34" s="48"/>
      <c r="W34" s="48"/>
      <c r="X34" s="48"/>
      <c r="Y34" s="48"/>
      <c r="Z34" s="48"/>
      <c r="AA34" s="48"/>
      <c r="AB34" s="48"/>
      <c r="AC34" s="48"/>
      <c r="AD34" s="48"/>
      <c r="AE34" s="48"/>
      <c r="AF34" s="48"/>
      <c r="AG34" s="48"/>
      <c r="AH34" s="48"/>
      <c r="AI34" s="48"/>
      <c r="AL34" s="132" t="s">
        <v>323</v>
      </c>
      <c r="AM34" s="132" t="s">
        <v>320</v>
      </c>
      <c r="AN34" s="135">
        <v>2250000</v>
      </c>
    </row>
    <row r="35" spans="1:40" ht="26.25" customHeight="1" thickBot="1" x14ac:dyDescent="0.45">
      <c r="A35" s="48"/>
      <c r="B35" s="48"/>
      <c r="C35" s="48"/>
      <c r="D35" s="180" t="s">
        <v>188</v>
      </c>
      <c r="E35" s="181"/>
      <c r="F35" s="181"/>
      <c r="G35" s="181"/>
      <c r="H35" s="182"/>
      <c r="I35" s="202">
        <f>SUM(ROUNDUP(I27,0),ROUNDUP(M27,0),ROUNDUP(Q27,0),ROUNDUP(U27,0),ROUNDUP(Y27,0))</f>
        <v>0</v>
      </c>
      <c r="J35" s="203"/>
      <c r="K35" s="203"/>
      <c r="L35" s="203"/>
      <c r="M35" s="40" t="s">
        <v>226</v>
      </c>
      <c r="N35" s="48"/>
      <c r="O35" s="48"/>
      <c r="P35" s="48"/>
      <c r="Q35" s="48"/>
      <c r="R35" s="48"/>
      <c r="S35" s="48"/>
      <c r="T35" s="48"/>
      <c r="U35" s="48"/>
      <c r="V35" s="48"/>
      <c r="W35" s="48"/>
      <c r="X35" s="48"/>
      <c r="Y35" s="48"/>
      <c r="Z35" s="48"/>
      <c r="AA35" s="48"/>
      <c r="AB35" s="48"/>
      <c r="AC35" s="48"/>
      <c r="AD35" s="48"/>
      <c r="AE35" s="48"/>
      <c r="AF35" s="48"/>
      <c r="AG35" s="48"/>
      <c r="AH35" s="48"/>
      <c r="AI35" s="48"/>
      <c r="AL35" s="132" t="s">
        <v>324</v>
      </c>
      <c r="AM35" s="132" t="s">
        <v>326</v>
      </c>
      <c r="AN35" s="135">
        <v>1200000</v>
      </c>
    </row>
    <row r="36" spans="1:40" ht="30" customHeight="1" thickTop="1" x14ac:dyDescent="0.4">
      <c r="A36" s="48"/>
      <c r="B36" s="48"/>
      <c r="C36" s="48"/>
      <c r="D36" s="209" t="s">
        <v>21</v>
      </c>
      <c r="E36" s="210"/>
      <c r="F36" s="210"/>
      <c r="G36" s="210"/>
      <c r="H36" s="211"/>
      <c r="I36" s="183">
        <f>IF(MAX(I28,M28,Q28,U28,Y28)&lt;200,0,IF(AND(I34=1,I35&gt;=10,I35&lt;20),$AN$33,IF(AND(I34=1,I35&gt;=20,I35&lt;=40),$AN$34,IF(I34=2,$AN$35,IF(I34&gt;=3,AN36,0)))))</f>
        <v>0</v>
      </c>
      <c r="J36" s="184"/>
      <c r="K36" s="184"/>
      <c r="L36" s="184"/>
      <c r="M36" s="41" t="s">
        <v>228</v>
      </c>
      <c r="N36" s="48"/>
      <c r="O36" s="48"/>
      <c r="P36" s="48"/>
      <c r="Q36" s="48"/>
      <c r="R36" s="48"/>
      <c r="S36" s="48"/>
      <c r="T36" s="48"/>
      <c r="U36" s="48"/>
      <c r="V36" s="48"/>
      <c r="W36" s="48"/>
      <c r="X36" s="48"/>
      <c r="Y36" s="48"/>
      <c r="Z36" s="48"/>
      <c r="AA36" s="48"/>
      <c r="AB36" s="48"/>
      <c r="AC36" s="48"/>
      <c r="AD36" s="48"/>
      <c r="AE36" s="48"/>
      <c r="AF36" s="48"/>
      <c r="AG36" s="48"/>
      <c r="AH36" s="48"/>
      <c r="AI36" s="48"/>
      <c r="AL36" s="132" t="s">
        <v>325</v>
      </c>
      <c r="AM36" s="132" t="s">
        <v>326</v>
      </c>
      <c r="AN36" s="135">
        <v>150000</v>
      </c>
    </row>
    <row r="37" spans="1:40" ht="16.5" customHeight="1" x14ac:dyDescent="0.4">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row>
    <row r="38" spans="1:40" ht="16.5" customHeight="1" x14ac:dyDescent="0.4">
      <c r="A38" s="48"/>
      <c r="B38" s="48"/>
      <c r="C38" s="48"/>
      <c r="D38" s="48" t="s">
        <v>42</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row>
    <row r="39" spans="1:40" ht="26.25" customHeight="1" thickBot="1" x14ac:dyDescent="0.45">
      <c r="A39" s="48"/>
      <c r="B39" s="48"/>
      <c r="C39" s="48"/>
      <c r="D39" s="180" t="s">
        <v>50</v>
      </c>
      <c r="E39" s="181"/>
      <c r="F39" s="181"/>
      <c r="G39" s="181"/>
      <c r="H39" s="182"/>
      <c r="I39" s="185"/>
      <c r="J39" s="186"/>
      <c r="K39" s="186"/>
      <c r="L39" s="186"/>
      <c r="M39" s="42" t="s">
        <v>228</v>
      </c>
      <c r="N39" s="48"/>
      <c r="O39" s="48"/>
      <c r="P39" s="48"/>
      <c r="Q39" s="48"/>
      <c r="R39" s="48"/>
      <c r="S39" s="48"/>
      <c r="T39" s="48"/>
      <c r="U39" s="48"/>
      <c r="V39" s="48"/>
      <c r="W39" s="48"/>
      <c r="X39" s="48"/>
      <c r="Y39" s="48"/>
      <c r="Z39" s="48"/>
      <c r="AA39" s="48"/>
      <c r="AB39" s="48"/>
      <c r="AC39" s="197" t="s">
        <v>44</v>
      </c>
      <c r="AD39" s="198"/>
      <c r="AE39" s="198"/>
      <c r="AF39" s="198"/>
      <c r="AG39" s="198"/>
      <c r="AH39" s="199"/>
      <c r="AI39" s="48"/>
    </row>
    <row r="40" spans="1:40" ht="30" customHeight="1" thickTop="1" x14ac:dyDescent="0.4">
      <c r="A40" s="48"/>
      <c r="B40" s="48"/>
      <c r="C40" s="48"/>
      <c r="D40" s="209" t="s">
        <v>43</v>
      </c>
      <c r="E40" s="210"/>
      <c r="F40" s="210"/>
      <c r="G40" s="210"/>
      <c r="H40" s="211"/>
      <c r="I40" s="195">
        <f>IF(MAX(I28,M28,Q28,U28,Y28)&lt;200,0,IF(I39="",0,IF(I39&gt;2400000,0,ROUNDDOWN((2400000-I39)/2,0))))</f>
        <v>0</v>
      </c>
      <c r="J40" s="196"/>
      <c r="K40" s="196"/>
      <c r="L40" s="196"/>
      <c r="M40" s="41" t="s">
        <v>228</v>
      </c>
      <c r="N40" s="48"/>
      <c r="O40" s="48"/>
      <c r="P40" s="48"/>
      <c r="Q40" s="48"/>
      <c r="R40" s="48"/>
      <c r="S40" s="48"/>
      <c r="T40" s="48"/>
      <c r="U40" s="48"/>
      <c r="V40" s="48"/>
      <c r="W40" s="48"/>
      <c r="X40" s="48"/>
      <c r="Y40" s="48"/>
      <c r="Z40" s="48"/>
      <c r="AA40" s="48"/>
      <c r="AB40" s="48"/>
      <c r="AC40" s="187">
        <f>SUM(I29,M29,Q29,U29,Y29)+I36-I40</f>
        <v>0</v>
      </c>
      <c r="AD40" s="188"/>
      <c r="AE40" s="188"/>
      <c r="AF40" s="188"/>
      <c r="AG40" s="188"/>
      <c r="AH40" s="43" t="s">
        <v>228</v>
      </c>
      <c r="AI40" s="48"/>
    </row>
    <row r="41" spans="1:40" ht="16.5" customHeight="1" x14ac:dyDescent="0.4">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row>
    <row r="42" spans="1:40" ht="18.75" customHeight="1" x14ac:dyDescent="0.4">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57" t="s">
        <v>47</v>
      </c>
      <c r="AI42" s="48"/>
    </row>
    <row r="43" spans="1:40" ht="16.5" customHeight="1" x14ac:dyDescent="0.4">
      <c r="A43" s="48"/>
      <c r="B43" s="48"/>
      <c r="C43" s="48" t="s">
        <v>27</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row>
    <row r="44" spans="1:40" ht="22.5" customHeight="1" x14ac:dyDescent="0.4">
      <c r="A44" s="48"/>
      <c r="B44" s="48"/>
      <c r="C44" s="48"/>
      <c r="D44" s="204"/>
      <c r="E44" s="205"/>
      <c r="F44" s="205"/>
      <c r="G44" s="205"/>
      <c r="H44" s="214" t="s">
        <v>22</v>
      </c>
      <c r="I44" s="214"/>
      <c r="J44" s="214"/>
      <c r="K44" s="214"/>
      <c r="L44" s="214" t="s">
        <v>23</v>
      </c>
      <c r="M44" s="214"/>
      <c r="N44" s="214"/>
      <c r="O44" s="214"/>
      <c r="P44" s="214" t="s">
        <v>24</v>
      </c>
      <c r="Q44" s="214"/>
      <c r="R44" s="214"/>
      <c r="S44" s="214"/>
      <c r="T44" s="214" t="s">
        <v>25</v>
      </c>
      <c r="U44" s="214"/>
      <c r="V44" s="214"/>
      <c r="W44" s="214"/>
      <c r="X44" s="214" t="s">
        <v>26</v>
      </c>
      <c r="Y44" s="214"/>
      <c r="Z44" s="214"/>
      <c r="AA44" s="214"/>
      <c r="AB44" s="48"/>
      <c r="AC44" s="48"/>
      <c r="AD44" s="48"/>
      <c r="AE44" s="48"/>
      <c r="AF44" s="48"/>
      <c r="AG44" s="48"/>
      <c r="AH44" s="48"/>
      <c r="AI44" s="48"/>
    </row>
    <row r="45" spans="1:40" ht="26.25" customHeight="1" thickBot="1" x14ac:dyDescent="0.45">
      <c r="A45" s="48"/>
      <c r="B45" s="48"/>
      <c r="C45" s="48"/>
      <c r="D45" s="180" t="s">
        <v>195</v>
      </c>
      <c r="E45" s="181"/>
      <c r="F45" s="181"/>
      <c r="G45" s="181"/>
      <c r="H45" s="202">
        <f>IF(I28&gt;250,I28-250,0)</f>
        <v>0</v>
      </c>
      <c r="I45" s="203"/>
      <c r="J45" s="203"/>
      <c r="K45" s="44" t="s">
        <v>227</v>
      </c>
      <c r="L45" s="202">
        <f>IF(M28&gt;250,M28-250,0)</f>
        <v>0</v>
      </c>
      <c r="M45" s="203"/>
      <c r="N45" s="203"/>
      <c r="O45" s="44" t="s">
        <v>227</v>
      </c>
      <c r="P45" s="202">
        <f>IF(Q28&gt;250,Q28-250,0)</f>
        <v>0</v>
      </c>
      <c r="Q45" s="203"/>
      <c r="R45" s="203"/>
      <c r="S45" s="44" t="s">
        <v>227</v>
      </c>
      <c r="T45" s="202">
        <f>IF(U28&gt;250,U28-250,0)</f>
        <v>0</v>
      </c>
      <c r="U45" s="203"/>
      <c r="V45" s="203"/>
      <c r="W45" s="44" t="s">
        <v>227</v>
      </c>
      <c r="X45" s="202">
        <f>IF(Y28&gt;250,Y28-250,0)</f>
        <v>0</v>
      </c>
      <c r="Y45" s="203"/>
      <c r="Z45" s="203"/>
      <c r="AA45" s="44" t="s">
        <v>227</v>
      </c>
      <c r="AB45" s="48"/>
      <c r="AC45" s="197" t="s">
        <v>196</v>
      </c>
      <c r="AD45" s="198"/>
      <c r="AE45" s="198"/>
      <c r="AF45" s="198"/>
      <c r="AG45" s="198"/>
      <c r="AH45" s="199"/>
      <c r="AI45" s="48"/>
    </row>
    <row r="46" spans="1:40" ht="30" customHeight="1" thickTop="1" x14ac:dyDescent="0.4">
      <c r="A46" s="48"/>
      <c r="B46" s="48"/>
      <c r="C46" s="48"/>
      <c r="D46" s="212" t="s">
        <v>21</v>
      </c>
      <c r="E46" s="213"/>
      <c r="F46" s="213"/>
      <c r="G46" s="213"/>
      <c r="H46" s="200">
        <f>H45*$AM$46</f>
        <v>0</v>
      </c>
      <c r="I46" s="201"/>
      <c r="J46" s="201"/>
      <c r="K46" s="39" t="s">
        <v>228</v>
      </c>
      <c r="L46" s="200">
        <f>L45*$AM$46</f>
        <v>0</v>
      </c>
      <c r="M46" s="201"/>
      <c r="N46" s="201"/>
      <c r="O46" s="39" t="s">
        <v>228</v>
      </c>
      <c r="P46" s="200">
        <f>P45*$AM$46</f>
        <v>0</v>
      </c>
      <c r="Q46" s="201"/>
      <c r="R46" s="201"/>
      <c r="S46" s="39" t="s">
        <v>228</v>
      </c>
      <c r="T46" s="200">
        <f>T45*$AM$46</f>
        <v>0</v>
      </c>
      <c r="U46" s="201"/>
      <c r="V46" s="201"/>
      <c r="W46" s="39" t="s">
        <v>228</v>
      </c>
      <c r="X46" s="200">
        <f>X45*$AM$46</f>
        <v>0</v>
      </c>
      <c r="Y46" s="201"/>
      <c r="Z46" s="201"/>
      <c r="AA46" s="39" t="s">
        <v>228</v>
      </c>
      <c r="AB46" s="48"/>
      <c r="AC46" s="189">
        <f>SUM(H46,L46,P46,T46,X46)</f>
        <v>0</v>
      </c>
      <c r="AD46" s="190"/>
      <c r="AE46" s="190"/>
      <c r="AF46" s="190"/>
      <c r="AG46" s="190"/>
      <c r="AH46" s="43" t="s">
        <v>228</v>
      </c>
      <c r="AI46" s="48"/>
      <c r="AM46" s="135">
        <v>19000</v>
      </c>
    </row>
    <row r="47" spans="1:40" ht="22.5" customHeight="1" x14ac:dyDescent="0.4">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row>
    <row r="48" spans="1:40" ht="16.5" customHeight="1" x14ac:dyDescent="0.4">
      <c r="A48" s="48"/>
      <c r="B48" s="48"/>
      <c r="C48" s="60" t="s">
        <v>34</v>
      </c>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row>
    <row r="49" spans="1:39" ht="22.5" customHeight="1" x14ac:dyDescent="0.4">
      <c r="A49" s="48"/>
      <c r="B49" s="48"/>
      <c r="C49" s="48"/>
      <c r="D49" s="214"/>
      <c r="E49" s="214"/>
      <c r="F49" s="214"/>
      <c r="G49" s="214"/>
      <c r="H49" s="214"/>
      <c r="I49" s="214"/>
      <c r="J49" s="214" t="s">
        <v>224</v>
      </c>
      <c r="K49" s="214"/>
      <c r="L49" s="214"/>
      <c r="M49" s="214"/>
      <c r="N49" s="214"/>
      <c r="O49" s="214"/>
      <c r="P49" s="230" t="s">
        <v>225</v>
      </c>
      <c r="Q49" s="230"/>
      <c r="R49" s="230"/>
      <c r="S49" s="230"/>
      <c r="T49" s="230"/>
      <c r="U49" s="230"/>
      <c r="V49" s="48"/>
      <c r="W49" s="48"/>
      <c r="X49" s="48"/>
      <c r="Y49" s="48"/>
      <c r="Z49" s="48"/>
      <c r="AA49" s="48"/>
      <c r="AB49" s="48"/>
      <c r="AC49" s="48"/>
      <c r="AD49" s="48"/>
      <c r="AE49" s="48"/>
      <c r="AF49" s="48"/>
      <c r="AG49" s="48"/>
      <c r="AH49" s="48"/>
      <c r="AI49" s="48"/>
    </row>
    <row r="50" spans="1:39" ht="26.25" customHeight="1" x14ac:dyDescent="0.4">
      <c r="A50" s="48"/>
      <c r="B50" s="48"/>
      <c r="C50" s="48"/>
      <c r="D50" s="234" t="s">
        <v>192</v>
      </c>
      <c r="E50" s="235"/>
      <c r="F50" s="235"/>
      <c r="G50" s="236"/>
      <c r="H50" s="240" t="s">
        <v>32</v>
      </c>
      <c r="I50" s="241"/>
      <c r="J50" s="231"/>
      <c r="K50" s="232"/>
      <c r="L50" s="58" t="s">
        <v>28</v>
      </c>
      <c r="M50" s="229"/>
      <c r="N50" s="229"/>
      <c r="O50" s="59" t="s">
        <v>29</v>
      </c>
      <c r="P50" s="231"/>
      <c r="Q50" s="232"/>
      <c r="R50" s="58" t="s">
        <v>28</v>
      </c>
      <c r="S50" s="229"/>
      <c r="T50" s="229"/>
      <c r="U50" s="59" t="s">
        <v>29</v>
      </c>
      <c r="V50" s="48"/>
      <c r="W50" s="48"/>
      <c r="X50" s="48"/>
      <c r="Y50" s="48"/>
      <c r="Z50" s="48"/>
      <c r="AA50" s="48"/>
      <c r="AB50" s="48"/>
      <c r="AC50" s="48"/>
      <c r="AD50" s="48"/>
      <c r="AE50" s="48"/>
      <c r="AF50" s="48"/>
      <c r="AG50" s="48"/>
      <c r="AH50" s="48"/>
      <c r="AI50" s="48"/>
    </row>
    <row r="51" spans="1:39" ht="26.25" customHeight="1" x14ac:dyDescent="0.4">
      <c r="A51" s="48"/>
      <c r="B51" s="48"/>
      <c r="C51" s="48"/>
      <c r="D51" s="237"/>
      <c r="E51" s="238"/>
      <c r="F51" s="238"/>
      <c r="G51" s="239"/>
      <c r="H51" s="204" t="s">
        <v>33</v>
      </c>
      <c r="I51" s="206"/>
      <c r="J51" s="231"/>
      <c r="K51" s="232"/>
      <c r="L51" s="58" t="s">
        <v>28</v>
      </c>
      <c r="M51" s="229"/>
      <c r="N51" s="229"/>
      <c r="O51" s="59" t="s">
        <v>29</v>
      </c>
      <c r="P51" s="231"/>
      <c r="Q51" s="232"/>
      <c r="R51" s="58" t="s">
        <v>28</v>
      </c>
      <c r="S51" s="229"/>
      <c r="T51" s="229"/>
      <c r="U51" s="59" t="s">
        <v>29</v>
      </c>
      <c r="V51" s="48"/>
      <c r="W51" s="48"/>
      <c r="X51" s="48"/>
      <c r="Y51" s="48"/>
      <c r="Z51" s="48"/>
      <c r="AA51" s="48"/>
      <c r="AB51" s="48"/>
      <c r="AC51" s="48"/>
      <c r="AD51" s="48"/>
      <c r="AE51" s="48"/>
      <c r="AF51" s="48"/>
      <c r="AG51" s="48"/>
      <c r="AH51" s="48"/>
      <c r="AI51" s="48"/>
    </row>
    <row r="52" spans="1:39" ht="26.25" customHeight="1" thickBot="1" x14ac:dyDescent="0.45">
      <c r="A52" s="48"/>
      <c r="B52" s="48"/>
      <c r="C52" s="48"/>
      <c r="D52" s="233" t="s">
        <v>31</v>
      </c>
      <c r="E52" s="233"/>
      <c r="F52" s="233"/>
      <c r="G52" s="233"/>
      <c r="H52" s="233"/>
      <c r="I52" s="233"/>
      <c r="J52" s="193">
        <f>IFERROR(IF((J51&amp;":"&amp;M51)*24&lt;=19,0,IF(MIN(ROUNDDOWN(((J51&amp;":"&amp;M51)*24-19)*2,0)/2,ROUNDDOWN(((J51&amp;":"&amp;M51)*24-(J50&amp;":"&amp;M50)*24-6)*2,0)/2)&lt;=0,0,MIN(ROUNDDOWN(((J51&amp;":"&amp;M51)*24-19)*2,0)/2,ROUNDDOWN(((J51&amp;":"&amp;M51)*24-(J50&amp;":"&amp;M50)*24-6)*2,0)/2))),0)</f>
        <v>0</v>
      </c>
      <c r="K52" s="194"/>
      <c r="L52" s="194"/>
      <c r="M52" s="194"/>
      <c r="N52" s="191" t="s">
        <v>231</v>
      </c>
      <c r="O52" s="192"/>
      <c r="P52" s="193">
        <f>IFERROR(IF((P51&amp;":"&amp;S51)*24&lt;19,0,IF(((P51&amp;":"&amp;S51)*24-(P50&amp;":"&amp;S50)*24-10)&lt;0,0,ROUNDDOWN(((P51&amp;":"&amp;S51)*24-(P50&amp;":"&amp;S50)*24-10)*2,0)/2)),0)</f>
        <v>0</v>
      </c>
      <c r="Q52" s="194"/>
      <c r="R52" s="194"/>
      <c r="S52" s="194"/>
      <c r="T52" s="191" t="s">
        <v>231</v>
      </c>
      <c r="U52" s="192"/>
      <c r="V52" s="48"/>
      <c r="W52" s="48"/>
      <c r="X52" s="48"/>
      <c r="Y52" s="48"/>
      <c r="Z52" s="48"/>
      <c r="AA52" s="48"/>
      <c r="AB52" s="48"/>
      <c r="AC52" s="197" t="s">
        <v>45</v>
      </c>
      <c r="AD52" s="198"/>
      <c r="AE52" s="198"/>
      <c r="AF52" s="198"/>
      <c r="AG52" s="198"/>
      <c r="AH52" s="199"/>
      <c r="AI52" s="48"/>
      <c r="AL52" s="132" t="s">
        <v>327</v>
      </c>
      <c r="AM52" s="135">
        <v>203000</v>
      </c>
    </row>
    <row r="53" spans="1:39" ht="30" customHeight="1" thickTop="1" x14ac:dyDescent="0.4">
      <c r="A53" s="48"/>
      <c r="B53" s="48"/>
      <c r="C53" s="48"/>
      <c r="D53" s="228" t="s">
        <v>21</v>
      </c>
      <c r="E53" s="228"/>
      <c r="F53" s="228"/>
      <c r="G53" s="228"/>
      <c r="H53" s="228"/>
      <c r="I53" s="228"/>
      <c r="J53" s="195">
        <f>IF(MAX(I28,M28,Q28,U28,Y28)&lt;200,0,J52*AM52)</f>
        <v>0</v>
      </c>
      <c r="K53" s="196"/>
      <c r="L53" s="196"/>
      <c r="M53" s="196"/>
      <c r="N53" s="196"/>
      <c r="O53" s="36" t="s">
        <v>228</v>
      </c>
      <c r="P53" s="195">
        <f>IF(MAX(I28,M28,Q28,U28,Y28)&lt;200,0,P52*AM53)</f>
        <v>0</v>
      </c>
      <c r="Q53" s="196"/>
      <c r="R53" s="196"/>
      <c r="S53" s="196"/>
      <c r="T53" s="196"/>
      <c r="U53" s="36" t="s">
        <v>228</v>
      </c>
      <c r="V53" s="48"/>
      <c r="W53" s="48"/>
      <c r="X53" s="48"/>
      <c r="Y53" s="48"/>
      <c r="Z53" s="48"/>
      <c r="AA53" s="48"/>
      <c r="AB53" s="48"/>
      <c r="AC53" s="189">
        <f>J53+P53</f>
        <v>0</v>
      </c>
      <c r="AD53" s="190"/>
      <c r="AE53" s="190"/>
      <c r="AF53" s="190"/>
      <c r="AG53" s="190"/>
      <c r="AH53" s="43" t="s">
        <v>228</v>
      </c>
      <c r="AI53" s="48"/>
      <c r="AL53" s="136" t="s">
        <v>328</v>
      </c>
      <c r="AM53" s="135">
        <v>91500</v>
      </c>
    </row>
    <row r="54" spans="1:39" ht="22.5" customHeight="1" x14ac:dyDescent="0.4">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row>
    <row r="55" spans="1:39" ht="16.5" customHeight="1" x14ac:dyDescent="0.4">
      <c r="A55" s="48"/>
      <c r="B55" s="48"/>
      <c r="C55" s="48" t="s">
        <v>35</v>
      </c>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row>
    <row r="56" spans="1:39" ht="22.5" customHeight="1" x14ac:dyDescent="0.4">
      <c r="A56" s="48"/>
      <c r="B56" s="48"/>
      <c r="C56" s="48"/>
      <c r="D56" s="204"/>
      <c r="E56" s="205"/>
      <c r="F56" s="205"/>
      <c r="G56" s="206"/>
      <c r="H56" s="214" t="s">
        <v>22</v>
      </c>
      <c r="I56" s="214"/>
      <c r="J56" s="214"/>
      <c r="K56" s="214"/>
      <c r="L56" s="214" t="s">
        <v>23</v>
      </c>
      <c r="M56" s="214"/>
      <c r="N56" s="214"/>
      <c r="O56" s="214"/>
      <c r="P56" s="214" t="s">
        <v>24</v>
      </c>
      <c r="Q56" s="214"/>
      <c r="R56" s="214"/>
      <c r="S56" s="214"/>
      <c r="T56" s="214" t="s">
        <v>25</v>
      </c>
      <c r="U56" s="214"/>
      <c r="V56" s="214"/>
      <c r="W56" s="214"/>
      <c r="X56" s="214" t="s">
        <v>26</v>
      </c>
      <c r="Y56" s="214"/>
      <c r="Z56" s="214"/>
      <c r="AA56" s="214"/>
      <c r="AB56" s="48"/>
      <c r="AC56" s="48"/>
      <c r="AD56" s="48"/>
      <c r="AE56" s="48"/>
      <c r="AF56" s="48"/>
      <c r="AG56" s="48"/>
      <c r="AH56" s="48"/>
      <c r="AI56" s="48"/>
    </row>
    <row r="57" spans="1:39" ht="26.25" customHeight="1" thickBot="1" x14ac:dyDescent="0.45">
      <c r="A57" s="48"/>
      <c r="B57" s="48"/>
      <c r="C57" s="48"/>
      <c r="D57" s="227" t="s">
        <v>193</v>
      </c>
      <c r="E57" s="207"/>
      <c r="F57" s="207"/>
      <c r="G57" s="208"/>
      <c r="H57" s="251"/>
      <c r="I57" s="251"/>
      <c r="J57" s="251"/>
      <c r="K57" s="251"/>
      <c r="L57" s="251"/>
      <c r="M57" s="251"/>
      <c r="N57" s="251"/>
      <c r="O57" s="251"/>
      <c r="P57" s="251"/>
      <c r="Q57" s="251"/>
      <c r="R57" s="251"/>
      <c r="S57" s="251"/>
      <c r="T57" s="251"/>
      <c r="U57" s="251"/>
      <c r="V57" s="251"/>
      <c r="W57" s="251"/>
      <c r="X57" s="251"/>
      <c r="Y57" s="251"/>
      <c r="Z57" s="251"/>
      <c r="AA57" s="251"/>
      <c r="AB57" s="48"/>
      <c r="AC57" s="197" t="s">
        <v>197</v>
      </c>
      <c r="AD57" s="198"/>
      <c r="AE57" s="198"/>
      <c r="AF57" s="198"/>
      <c r="AG57" s="198"/>
      <c r="AH57" s="199"/>
      <c r="AI57" s="48"/>
    </row>
    <row r="58" spans="1:39" ht="30" customHeight="1" thickTop="1" x14ac:dyDescent="0.4">
      <c r="A58" s="48"/>
      <c r="B58" s="48"/>
      <c r="C58" s="48"/>
      <c r="D58" s="212" t="s">
        <v>21</v>
      </c>
      <c r="E58" s="213"/>
      <c r="F58" s="213"/>
      <c r="G58" s="215"/>
      <c r="H58" s="183">
        <f>IF(I28&lt;200,0,IF(H57="あり",$AM$58,0))</f>
        <v>0</v>
      </c>
      <c r="I58" s="184"/>
      <c r="J58" s="184"/>
      <c r="K58" s="39" t="s">
        <v>228</v>
      </c>
      <c r="L58" s="183">
        <f>IF(M28&lt;200,0,IF(L57="あり",$AM$58,0))</f>
        <v>0</v>
      </c>
      <c r="M58" s="184"/>
      <c r="N58" s="184"/>
      <c r="O58" s="39" t="s">
        <v>228</v>
      </c>
      <c r="P58" s="183">
        <f>IF(Q28&lt;200,0,IF(P57="あり",$AM$58,0))</f>
        <v>0</v>
      </c>
      <c r="Q58" s="184"/>
      <c r="R58" s="184"/>
      <c r="S58" s="39" t="s">
        <v>228</v>
      </c>
      <c r="T58" s="183">
        <f>IF(U28&lt;200,0,IF(T57="あり",$AM$58,0))</f>
        <v>0</v>
      </c>
      <c r="U58" s="184"/>
      <c r="V58" s="184"/>
      <c r="W58" s="39" t="s">
        <v>228</v>
      </c>
      <c r="X58" s="183">
        <f>IF(Y28&lt;200,0,IF(X57="あり",$AM$58,0))</f>
        <v>0</v>
      </c>
      <c r="Y58" s="184"/>
      <c r="Z58" s="184"/>
      <c r="AA58" s="39" t="s">
        <v>228</v>
      </c>
      <c r="AB58" s="48"/>
      <c r="AC58" s="189">
        <f>SUM(H58,L58,P58,T58,X58)</f>
        <v>0</v>
      </c>
      <c r="AD58" s="190"/>
      <c r="AE58" s="190"/>
      <c r="AF58" s="190"/>
      <c r="AG58" s="190"/>
      <c r="AH58" s="43" t="s">
        <v>228</v>
      </c>
      <c r="AI58" s="48"/>
      <c r="AM58" s="135">
        <v>1956000</v>
      </c>
    </row>
    <row r="59" spans="1:39" ht="16.5" customHeight="1" x14ac:dyDescent="0.4">
      <c r="A59" s="48"/>
      <c r="B59" s="48"/>
      <c r="C59" s="48"/>
      <c r="D59" s="48" t="s">
        <v>36</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9" ht="22.5" customHeight="1" x14ac:dyDescent="0.4">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row>
    <row r="61" spans="1:39" ht="16.5" customHeight="1" x14ac:dyDescent="0.4">
      <c r="A61" s="48"/>
      <c r="B61" s="48"/>
      <c r="C61" s="48" t="s">
        <v>37</v>
      </c>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row>
    <row r="62" spans="1:39" ht="22.5" customHeight="1" x14ac:dyDescent="0.4">
      <c r="A62" s="48"/>
      <c r="B62" s="48"/>
      <c r="C62" s="48"/>
      <c r="D62" s="204"/>
      <c r="E62" s="205"/>
      <c r="F62" s="205"/>
      <c r="G62" s="206"/>
      <c r="H62" s="214" t="s">
        <v>22</v>
      </c>
      <c r="I62" s="214"/>
      <c r="J62" s="214"/>
      <c r="K62" s="214"/>
      <c r="L62" s="214" t="s">
        <v>23</v>
      </c>
      <c r="M62" s="214"/>
      <c r="N62" s="214"/>
      <c r="O62" s="214"/>
      <c r="P62" s="214" t="s">
        <v>24</v>
      </c>
      <c r="Q62" s="214"/>
      <c r="R62" s="214"/>
      <c r="S62" s="214"/>
      <c r="T62" s="214" t="s">
        <v>25</v>
      </c>
      <c r="U62" s="214"/>
      <c r="V62" s="214"/>
      <c r="W62" s="214"/>
      <c r="X62" s="214" t="s">
        <v>26</v>
      </c>
      <c r="Y62" s="214"/>
      <c r="Z62" s="214"/>
      <c r="AA62" s="214"/>
      <c r="AB62" s="48"/>
      <c r="AC62" s="48"/>
      <c r="AD62" s="48"/>
      <c r="AE62" s="48"/>
      <c r="AF62" s="48"/>
      <c r="AG62" s="48"/>
      <c r="AH62" s="48"/>
      <c r="AI62" s="48"/>
    </row>
    <row r="63" spans="1:39" ht="26.25" customHeight="1" thickBot="1" x14ac:dyDescent="0.45">
      <c r="A63" s="48"/>
      <c r="B63" s="48"/>
      <c r="C63" s="48"/>
      <c r="D63" s="177" t="s">
        <v>200</v>
      </c>
      <c r="E63" s="207"/>
      <c r="F63" s="207"/>
      <c r="G63" s="208"/>
      <c r="H63" s="185"/>
      <c r="I63" s="186"/>
      <c r="J63" s="186"/>
      <c r="K63" s="38" t="s">
        <v>226</v>
      </c>
      <c r="L63" s="185"/>
      <c r="M63" s="186"/>
      <c r="N63" s="186"/>
      <c r="O63" s="38" t="s">
        <v>226</v>
      </c>
      <c r="P63" s="185"/>
      <c r="Q63" s="186"/>
      <c r="R63" s="186"/>
      <c r="S63" s="38" t="s">
        <v>226</v>
      </c>
      <c r="T63" s="185"/>
      <c r="U63" s="186"/>
      <c r="V63" s="186"/>
      <c r="W63" s="38" t="s">
        <v>226</v>
      </c>
      <c r="X63" s="185"/>
      <c r="Y63" s="186"/>
      <c r="Z63" s="186"/>
      <c r="AA63" s="38" t="s">
        <v>226</v>
      </c>
      <c r="AB63" s="48"/>
      <c r="AC63" s="197" t="s">
        <v>198</v>
      </c>
      <c r="AD63" s="198"/>
      <c r="AE63" s="198"/>
      <c r="AF63" s="198"/>
      <c r="AG63" s="198"/>
      <c r="AH63" s="199"/>
      <c r="AI63" s="48"/>
    </row>
    <row r="64" spans="1:39" ht="30" customHeight="1" thickTop="1" x14ac:dyDescent="0.4">
      <c r="A64" s="48"/>
      <c r="B64" s="48"/>
      <c r="C64" s="48"/>
      <c r="D64" s="209" t="s">
        <v>21</v>
      </c>
      <c r="E64" s="210"/>
      <c r="F64" s="210"/>
      <c r="G64" s="211"/>
      <c r="H64" s="183">
        <f>IF(I28&lt;200,0,IF(H63&gt;=9,$AM$64*3,IF(H63&gt;=6,$AM$64*2,IF(H63&gt;=3,$AM$64,0))))</f>
        <v>0</v>
      </c>
      <c r="I64" s="184"/>
      <c r="J64" s="184"/>
      <c r="K64" s="39" t="s">
        <v>228</v>
      </c>
      <c r="L64" s="183">
        <f>IF(M28&lt;200,0,IF(L63&gt;=9,$AM$64*3,IF(L63&gt;=6,$AM$64*2,IF(L63&gt;=3,$AM$64,0))))</f>
        <v>0</v>
      </c>
      <c r="M64" s="184"/>
      <c r="N64" s="184"/>
      <c r="O64" s="39" t="s">
        <v>228</v>
      </c>
      <c r="P64" s="183">
        <f>IF(Q28&lt;200,0,IF(P63&gt;=9,$AM$64*3,IF(P63&gt;=6,$AM$64*2,IF(P63&gt;=3,$AM$64,0))))</f>
        <v>0</v>
      </c>
      <c r="Q64" s="184"/>
      <c r="R64" s="184"/>
      <c r="S64" s="39" t="s">
        <v>228</v>
      </c>
      <c r="T64" s="183">
        <f>IF(U28&lt;200,0,IF(T63&gt;=9,$AM$64*3,IF(T63&gt;=6,$AM$64*2,IF(T63&gt;=3,$AM$64,0))))</f>
        <v>0</v>
      </c>
      <c r="U64" s="184"/>
      <c r="V64" s="184"/>
      <c r="W64" s="39" t="s">
        <v>228</v>
      </c>
      <c r="X64" s="183">
        <f>IF(Y28&lt;200,0,IF(X63&gt;=9,$AM$64*3,IF(X63&gt;=6,$AM$64*2,IF(X63&gt;=3,$AM$64,0))))</f>
        <v>0</v>
      </c>
      <c r="Y64" s="184"/>
      <c r="Z64" s="184"/>
      <c r="AA64" s="39" t="s">
        <v>228</v>
      </c>
      <c r="AB64" s="48"/>
      <c r="AC64" s="189">
        <f>SUM(H64,L64,P64,T64,X64)</f>
        <v>0</v>
      </c>
      <c r="AD64" s="190"/>
      <c r="AE64" s="190"/>
      <c r="AF64" s="190"/>
      <c r="AG64" s="190"/>
      <c r="AH64" s="43" t="s">
        <v>228</v>
      </c>
      <c r="AI64" s="48"/>
      <c r="AM64" s="135">
        <v>1956000</v>
      </c>
    </row>
    <row r="65" spans="1:39" ht="16.5" customHeight="1" x14ac:dyDescent="0.4">
      <c r="A65" s="48"/>
      <c r="B65" s="48"/>
      <c r="C65" s="48"/>
      <c r="D65" s="48" t="s">
        <v>38</v>
      </c>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row>
    <row r="66" spans="1:39" ht="22.5" customHeight="1" x14ac:dyDescent="0.4">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row>
    <row r="67" spans="1:39" ht="16.5" customHeight="1" x14ac:dyDescent="0.4">
      <c r="A67" s="48"/>
      <c r="B67" s="48"/>
      <c r="C67" s="48" t="s">
        <v>204</v>
      </c>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row>
    <row r="68" spans="1:39" ht="26.25" customHeight="1" x14ac:dyDescent="0.4">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197" t="s">
        <v>49</v>
      </c>
      <c r="AD68" s="198"/>
      <c r="AE68" s="198"/>
      <c r="AF68" s="198"/>
      <c r="AG68" s="198"/>
      <c r="AH68" s="199"/>
      <c r="AI68" s="48"/>
    </row>
    <row r="69" spans="1:39" ht="30" customHeight="1" x14ac:dyDescent="0.4">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187"/>
      <c r="AD69" s="188"/>
      <c r="AE69" s="188"/>
      <c r="AF69" s="188"/>
      <c r="AG69" s="188"/>
      <c r="AH69" s="43" t="s">
        <v>228</v>
      </c>
      <c r="AI69" s="48"/>
    </row>
    <row r="70" spans="1:39" ht="22.5" customHeight="1" x14ac:dyDescent="0.4">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row>
    <row r="71" spans="1:39" ht="16.5" customHeight="1" x14ac:dyDescent="0.4">
      <c r="A71" s="48"/>
      <c r="B71" s="48"/>
      <c r="C71" s="48" t="s">
        <v>51</v>
      </c>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row>
    <row r="72" spans="1:39" ht="22.5" customHeight="1" x14ac:dyDescent="0.4">
      <c r="A72" s="48"/>
      <c r="B72" s="48"/>
      <c r="C72" s="48"/>
      <c r="D72" s="204"/>
      <c r="E72" s="205"/>
      <c r="F72" s="205"/>
      <c r="G72" s="206"/>
      <c r="H72" s="214" t="s">
        <v>22</v>
      </c>
      <c r="I72" s="214"/>
      <c r="J72" s="214"/>
      <c r="K72" s="214"/>
      <c r="L72" s="214" t="s">
        <v>23</v>
      </c>
      <c r="M72" s="214"/>
      <c r="N72" s="214"/>
      <c r="O72" s="214"/>
      <c r="P72" s="214" t="s">
        <v>24</v>
      </c>
      <c r="Q72" s="214"/>
      <c r="R72" s="214"/>
      <c r="S72" s="214"/>
      <c r="T72" s="214" t="s">
        <v>25</v>
      </c>
      <c r="U72" s="214"/>
      <c r="V72" s="214"/>
      <c r="W72" s="214"/>
      <c r="X72" s="214" t="s">
        <v>26</v>
      </c>
      <c r="Y72" s="214"/>
      <c r="Z72" s="214"/>
      <c r="AA72" s="214"/>
      <c r="AB72" s="48"/>
      <c r="AC72" s="48"/>
      <c r="AD72" s="48"/>
      <c r="AE72" s="48"/>
      <c r="AF72" s="48"/>
      <c r="AG72" s="48"/>
      <c r="AH72" s="48"/>
      <c r="AI72" s="48"/>
    </row>
    <row r="73" spans="1:39" ht="26.25" customHeight="1" x14ac:dyDescent="0.4">
      <c r="A73" s="48"/>
      <c r="B73" s="48"/>
      <c r="C73" s="48"/>
      <c r="D73" s="221" t="s">
        <v>54</v>
      </c>
      <c r="E73" s="222"/>
      <c r="F73" s="222"/>
      <c r="G73" s="223"/>
      <c r="H73" s="187"/>
      <c r="I73" s="188"/>
      <c r="J73" s="188"/>
      <c r="K73" s="37" t="s">
        <v>226</v>
      </c>
      <c r="L73" s="187"/>
      <c r="M73" s="188"/>
      <c r="N73" s="188"/>
      <c r="O73" s="37" t="s">
        <v>226</v>
      </c>
      <c r="P73" s="187"/>
      <c r="Q73" s="188"/>
      <c r="R73" s="188"/>
      <c r="S73" s="37" t="s">
        <v>226</v>
      </c>
      <c r="T73" s="187"/>
      <c r="U73" s="188"/>
      <c r="V73" s="188"/>
      <c r="W73" s="37" t="s">
        <v>226</v>
      </c>
      <c r="X73" s="187"/>
      <c r="Y73" s="188"/>
      <c r="Z73" s="188"/>
      <c r="AA73" s="37" t="s">
        <v>226</v>
      </c>
      <c r="AB73" s="48"/>
      <c r="AC73" s="48"/>
      <c r="AD73" s="48"/>
      <c r="AE73" s="48"/>
      <c r="AF73" s="48"/>
      <c r="AG73" s="48"/>
      <c r="AH73" s="48"/>
      <c r="AI73" s="48"/>
      <c r="AL73" s="133" t="s">
        <v>329</v>
      </c>
      <c r="AM73" s="135">
        <v>131000</v>
      </c>
    </row>
    <row r="74" spans="1:39" ht="26.25" customHeight="1" x14ac:dyDescent="0.4">
      <c r="A74" s="48"/>
      <c r="B74" s="48"/>
      <c r="C74" s="48"/>
      <c r="D74" s="221" t="s">
        <v>55</v>
      </c>
      <c r="E74" s="222"/>
      <c r="F74" s="222"/>
      <c r="G74" s="223"/>
      <c r="H74" s="187"/>
      <c r="I74" s="188"/>
      <c r="J74" s="188"/>
      <c r="K74" s="37" t="s">
        <v>226</v>
      </c>
      <c r="L74" s="187"/>
      <c r="M74" s="188"/>
      <c r="N74" s="188"/>
      <c r="O74" s="37" t="s">
        <v>226</v>
      </c>
      <c r="P74" s="187"/>
      <c r="Q74" s="188"/>
      <c r="R74" s="188"/>
      <c r="S74" s="37" t="s">
        <v>226</v>
      </c>
      <c r="T74" s="187"/>
      <c r="U74" s="188"/>
      <c r="V74" s="188"/>
      <c r="W74" s="37" t="s">
        <v>226</v>
      </c>
      <c r="X74" s="187"/>
      <c r="Y74" s="188"/>
      <c r="Z74" s="188"/>
      <c r="AA74" s="37" t="s">
        <v>226</v>
      </c>
      <c r="AB74" s="48"/>
      <c r="AC74" s="48"/>
      <c r="AD74" s="48"/>
      <c r="AE74" s="48"/>
      <c r="AF74" s="48"/>
      <c r="AG74" s="48"/>
      <c r="AH74" s="48"/>
      <c r="AI74" s="48"/>
      <c r="AL74" s="133" t="s">
        <v>330</v>
      </c>
      <c r="AM74" s="135">
        <v>263000</v>
      </c>
    </row>
    <row r="75" spans="1:39" ht="26.25" customHeight="1" thickBot="1" x14ac:dyDescent="0.45">
      <c r="A75" s="48"/>
      <c r="B75" s="48"/>
      <c r="C75" s="48"/>
      <c r="D75" s="224" t="s">
        <v>56</v>
      </c>
      <c r="E75" s="225"/>
      <c r="F75" s="225"/>
      <c r="G75" s="226"/>
      <c r="H75" s="185"/>
      <c r="I75" s="186"/>
      <c r="J75" s="186"/>
      <c r="K75" s="38" t="s">
        <v>226</v>
      </c>
      <c r="L75" s="185"/>
      <c r="M75" s="186"/>
      <c r="N75" s="186"/>
      <c r="O75" s="38" t="s">
        <v>226</v>
      </c>
      <c r="P75" s="185"/>
      <c r="Q75" s="186"/>
      <c r="R75" s="186"/>
      <c r="S75" s="38" t="s">
        <v>226</v>
      </c>
      <c r="T75" s="185"/>
      <c r="U75" s="186"/>
      <c r="V75" s="186"/>
      <c r="W75" s="38" t="s">
        <v>226</v>
      </c>
      <c r="X75" s="185"/>
      <c r="Y75" s="186"/>
      <c r="Z75" s="186"/>
      <c r="AA75" s="38" t="s">
        <v>226</v>
      </c>
      <c r="AB75" s="48"/>
      <c r="AC75" s="197" t="s">
        <v>199</v>
      </c>
      <c r="AD75" s="198"/>
      <c r="AE75" s="198"/>
      <c r="AF75" s="198"/>
      <c r="AG75" s="198"/>
      <c r="AH75" s="199"/>
      <c r="AI75" s="48"/>
      <c r="AL75" s="133" t="s">
        <v>331</v>
      </c>
      <c r="AM75" s="135">
        <v>394000</v>
      </c>
    </row>
    <row r="76" spans="1:39" ht="30" customHeight="1" thickTop="1" x14ac:dyDescent="0.4">
      <c r="A76" s="48"/>
      <c r="B76" s="48"/>
      <c r="C76" s="48"/>
      <c r="D76" s="212" t="s">
        <v>21</v>
      </c>
      <c r="E76" s="213"/>
      <c r="F76" s="213"/>
      <c r="G76" s="215"/>
      <c r="H76" s="183">
        <f>IF(I28&lt;200,0,IF(($AM$73*H73+$AM$74*H74+$AM$75*H75)&gt;$AM$76,$AM$76,$AM$73*H73+$AM$74*H74+$AM$75*H75))</f>
        <v>0</v>
      </c>
      <c r="I76" s="184"/>
      <c r="J76" s="184"/>
      <c r="K76" s="39" t="s">
        <v>228</v>
      </c>
      <c r="L76" s="183">
        <f>IF(M28&lt;200,0,IF(($AM$73*L73+$AM$74*L74+$AM$75*L75)&gt;$AM$76,$AM$76,$AM$73*L73+$AM$74*L74+$AM$75*L75))</f>
        <v>0</v>
      </c>
      <c r="M76" s="184"/>
      <c r="N76" s="184"/>
      <c r="O76" s="39" t="s">
        <v>228</v>
      </c>
      <c r="P76" s="183">
        <f>IF(Q28&lt;200,0,IF(($AM$73*P73+$AM$74*P74+$AM$75*P75)&gt;$AM$76,$AM$76,$AM$73*P73+$AM$74*P74+$AM$75*P75))</f>
        <v>0</v>
      </c>
      <c r="Q76" s="184"/>
      <c r="R76" s="184"/>
      <c r="S76" s="39" t="s">
        <v>228</v>
      </c>
      <c r="T76" s="183">
        <f>IF(U28&lt;200,0,IF(($AM$73*T73+$AM$74*T74+$AM$75*T75)&gt;$AM$76,$AM$76,$AM$73*T73+$AM$74*T74+$AM$75*T75))</f>
        <v>0</v>
      </c>
      <c r="U76" s="184"/>
      <c r="V76" s="184"/>
      <c r="W76" s="39" t="s">
        <v>228</v>
      </c>
      <c r="X76" s="183">
        <f>IF(Y28&lt;200,0,IF(($AM$73*X73+$AM$74*X74+$AM$75*X75)&gt;$AM$76,$AM$76,$AM$73*X73+$AM$74*X74+$AM$75*X75))</f>
        <v>0</v>
      </c>
      <c r="Y76" s="184"/>
      <c r="Z76" s="184"/>
      <c r="AA76" s="39" t="s">
        <v>228</v>
      </c>
      <c r="AB76" s="48"/>
      <c r="AC76" s="189">
        <f>SUM(H76,L76,P76,T76,X76)</f>
        <v>0</v>
      </c>
      <c r="AD76" s="190"/>
      <c r="AE76" s="190"/>
      <c r="AF76" s="190"/>
      <c r="AG76" s="190"/>
      <c r="AH76" s="43" t="s">
        <v>228</v>
      </c>
      <c r="AI76" s="48"/>
      <c r="AL76" s="133" t="s">
        <v>332</v>
      </c>
      <c r="AM76" s="135">
        <v>919000</v>
      </c>
    </row>
    <row r="77" spans="1:39" ht="16.5" customHeight="1" x14ac:dyDescent="0.4">
      <c r="A77" s="48"/>
      <c r="B77" s="48"/>
      <c r="C77" s="48"/>
      <c r="D77" s="48" t="s">
        <v>52</v>
      </c>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row>
    <row r="78" spans="1:39" ht="16.5" customHeight="1" x14ac:dyDescent="0.4">
      <c r="A78" s="48"/>
      <c r="B78" s="48"/>
      <c r="C78" s="48"/>
      <c r="D78" s="48" t="s">
        <v>53</v>
      </c>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row>
    <row r="79" spans="1:39" ht="16.5" customHeight="1" x14ac:dyDescent="0.4">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row>
    <row r="80" spans="1:39" ht="18.75" customHeight="1" x14ac:dyDescent="0.4">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57" t="s">
        <v>48</v>
      </c>
      <c r="AI80" s="48"/>
    </row>
    <row r="81" spans="1:39" ht="18.75" customHeight="1" x14ac:dyDescent="0.4">
      <c r="A81" s="48"/>
      <c r="B81" s="48"/>
      <c r="C81" s="48" t="s">
        <v>213</v>
      </c>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57"/>
      <c r="AI81" s="48"/>
    </row>
    <row r="82" spans="1:39" ht="26.25" customHeight="1" thickBot="1" x14ac:dyDescent="0.45">
      <c r="A82" s="48"/>
      <c r="B82" s="48"/>
      <c r="C82" s="48"/>
      <c r="D82" s="204"/>
      <c r="E82" s="205"/>
      <c r="F82" s="205"/>
      <c r="G82" s="206"/>
      <c r="H82" s="177" t="s">
        <v>232</v>
      </c>
      <c r="I82" s="178"/>
      <c r="J82" s="178"/>
      <c r="K82" s="178"/>
      <c r="L82" s="179"/>
      <c r="M82" s="177" t="s">
        <v>233</v>
      </c>
      <c r="N82" s="178"/>
      <c r="O82" s="178"/>
      <c r="P82" s="178"/>
      <c r="Q82" s="179"/>
      <c r="R82" s="180" t="s">
        <v>217</v>
      </c>
      <c r="S82" s="181"/>
      <c r="T82" s="181"/>
      <c r="U82" s="181"/>
      <c r="V82" s="182"/>
      <c r="W82" s="48"/>
      <c r="X82" s="48"/>
      <c r="Y82" s="48"/>
      <c r="Z82" s="48"/>
      <c r="AA82" s="48"/>
      <c r="AB82" s="48"/>
      <c r="AC82" s="197" t="s">
        <v>218</v>
      </c>
      <c r="AD82" s="198"/>
      <c r="AE82" s="198"/>
      <c r="AF82" s="198"/>
      <c r="AG82" s="198"/>
      <c r="AH82" s="199"/>
      <c r="AI82" s="48"/>
    </row>
    <row r="83" spans="1:39" ht="30" customHeight="1" thickTop="1" x14ac:dyDescent="0.4">
      <c r="A83" s="48"/>
      <c r="B83" s="48"/>
      <c r="C83" s="48"/>
      <c r="D83" s="212" t="s">
        <v>21</v>
      </c>
      <c r="E83" s="213"/>
      <c r="F83" s="213"/>
      <c r="G83" s="215"/>
      <c r="H83" s="183"/>
      <c r="I83" s="184"/>
      <c r="J83" s="184"/>
      <c r="K83" s="184"/>
      <c r="L83" s="45" t="s">
        <v>228</v>
      </c>
      <c r="M83" s="183"/>
      <c r="N83" s="184"/>
      <c r="O83" s="184"/>
      <c r="P83" s="184"/>
      <c r="Q83" s="45" t="s">
        <v>228</v>
      </c>
      <c r="R83" s="183"/>
      <c r="S83" s="184"/>
      <c r="T83" s="184"/>
      <c r="U83" s="184"/>
      <c r="V83" s="45" t="s">
        <v>228</v>
      </c>
      <c r="W83" s="48"/>
      <c r="X83" s="48"/>
      <c r="Y83" s="48"/>
      <c r="Z83" s="48"/>
      <c r="AA83" s="48"/>
      <c r="AB83" s="48"/>
      <c r="AC83" s="187">
        <f>IF(MAX(I28,M28,Q28,U28,Y28)&lt;200,0,SUM(H83,M83,R83))</f>
        <v>0</v>
      </c>
      <c r="AD83" s="188"/>
      <c r="AE83" s="188"/>
      <c r="AF83" s="188"/>
      <c r="AG83" s="188"/>
      <c r="AH83" s="43" t="s">
        <v>228</v>
      </c>
      <c r="AI83" s="48"/>
    </row>
    <row r="84" spans="1:39" ht="18.75" customHeight="1" x14ac:dyDescent="0.4">
      <c r="A84" s="48"/>
      <c r="B84" s="48"/>
      <c r="C84" s="48"/>
      <c r="D84" s="53" t="s">
        <v>214</v>
      </c>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57"/>
      <c r="AI84" s="48"/>
    </row>
    <row r="85" spans="1:39" ht="18.75" customHeight="1" x14ac:dyDescent="0.4">
      <c r="A85" s="48"/>
      <c r="B85" s="48"/>
      <c r="C85" s="48"/>
      <c r="D85" s="53"/>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57"/>
      <c r="AI85" s="48"/>
    </row>
    <row r="86" spans="1:39" ht="16.5" customHeight="1" x14ac:dyDescent="0.4">
      <c r="A86" s="48"/>
      <c r="B86" s="48"/>
      <c r="C86" s="48" t="s">
        <v>236</v>
      </c>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row>
    <row r="87" spans="1:39" ht="26.25" customHeight="1" x14ac:dyDescent="0.4">
      <c r="A87" s="48"/>
      <c r="B87" s="48"/>
      <c r="C87" s="48"/>
      <c r="D87" s="219" t="s">
        <v>201</v>
      </c>
      <c r="E87" s="220"/>
      <c r="F87" s="220"/>
      <c r="G87" s="220"/>
      <c r="H87" s="187"/>
      <c r="I87" s="188"/>
      <c r="J87" s="188"/>
      <c r="K87" s="46" t="s">
        <v>226</v>
      </c>
      <c r="L87" s="48"/>
      <c r="M87" s="48"/>
      <c r="N87" s="48"/>
      <c r="O87" s="48"/>
      <c r="P87" s="48"/>
      <c r="Q87" s="48"/>
      <c r="R87" s="48"/>
      <c r="S87" s="48"/>
      <c r="T87" s="48"/>
      <c r="U87" s="48"/>
      <c r="V87" s="48"/>
      <c r="W87" s="48"/>
      <c r="X87" s="48"/>
      <c r="Y87" s="48"/>
      <c r="Z87" s="48"/>
      <c r="AA87" s="48"/>
      <c r="AB87" s="48"/>
      <c r="AC87" s="197" t="s">
        <v>202</v>
      </c>
      <c r="AD87" s="198"/>
      <c r="AE87" s="198"/>
      <c r="AF87" s="198"/>
      <c r="AG87" s="198"/>
      <c r="AH87" s="199"/>
      <c r="AI87" s="48"/>
      <c r="AM87" s="135">
        <v>2500</v>
      </c>
    </row>
    <row r="88" spans="1:39" ht="30" customHeight="1" x14ac:dyDescent="0.4">
      <c r="A88" s="48"/>
      <c r="B88" s="48"/>
      <c r="C88" s="48"/>
      <c r="D88" s="53" t="s">
        <v>57</v>
      </c>
      <c r="E88" s="48"/>
      <c r="F88" s="48"/>
      <c r="G88" s="48"/>
      <c r="H88" s="48"/>
      <c r="I88" s="48"/>
      <c r="J88" s="48"/>
      <c r="K88" s="48"/>
      <c r="L88" s="48"/>
      <c r="M88" s="48"/>
      <c r="N88" s="48"/>
      <c r="O88" s="48"/>
      <c r="P88" s="48"/>
      <c r="Q88" s="48"/>
      <c r="R88" s="48"/>
      <c r="S88" s="48"/>
      <c r="T88" s="48"/>
      <c r="U88" s="48"/>
      <c r="V88" s="48"/>
      <c r="W88" s="48"/>
      <c r="X88" s="48"/>
      <c r="Y88" s="48"/>
      <c r="Z88" s="48"/>
      <c r="AA88" s="48"/>
      <c r="AB88" s="48"/>
      <c r="AC88" s="187">
        <f>IF(MAX(I28,M28,Q28,U28,Y28)&lt;200,0,H87*$AM$87*12)</f>
        <v>0</v>
      </c>
      <c r="AD88" s="188"/>
      <c r="AE88" s="188"/>
      <c r="AF88" s="188"/>
      <c r="AG88" s="188"/>
      <c r="AH88" s="43" t="s">
        <v>228</v>
      </c>
      <c r="AI88" s="48"/>
    </row>
    <row r="89" spans="1:39" ht="22.5" customHeight="1" x14ac:dyDescent="0.4">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row>
    <row r="90" spans="1:39" ht="16.5" customHeight="1" x14ac:dyDescent="0.4">
      <c r="A90" s="48"/>
      <c r="B90" s="48"/>
      <c r="C90" s="48" t="s">
        <v>237</v>
      </c>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row>
    <row r="91" spans="1:39" ht="22.5" customHeight="1" x14ac:dyDescent="0.4">
      <c r="A91" s="48"/>
      <c r="B91" s="48"/>
      <c r="C91" s="48"/>
      <c r="D91" s="204"/>
      <c r="E91" s="205"/>
      <c r="F91" s="205"/>
      <c r="G91" s="206"/>
      <c r="H91" s="214" t="s">
        <v>22</v>
      </c>
      <c r="I91" s="214"/>
      <c r="J91" s="214"/>
      <c r="K91" s="214"/>
      <c r="L91" s="214" t="s">
        <v>23</v>
      </c>
      <c r="M91" s="214"/>
      <c r="N91" s="214"/>
      <c r="O91" s="214"/>
      <c r="P91" s="214" t="s">
        <v>24</v>
      </c>
      <c r="Q91" s="214"/>
      <c r="R91" s="214"/>
      <c r="S91" s="214"/>
      <c r="T91" s="214" t="s">
        <v>25</v>
      </c>
      <c r="U91" s="214"/>
      <c r="V91" s="214"/>
      <c r="W91" s="214"/>
      <c r="X91" s="214" t="s">
        <v>26</v>
      </c>
      <c r="Y91" s="214"/>
      <c r="Z91" s="214"/>
      <c r="AA91" s="214"/>
      <c r="AB91" s="48"/>
      <c r="AC91" s="48"/>
      <c r="AD91" s="48"/>
      <c r="AE91" s="48"/>
      <c r="AF91" s="48"/>
      <c r="AG91" s="48"/>
      <c r="AH91" s="48"/>
      <c r="AI91" s="48"/>
    </row>
    <row r="92" spans="1:39" ht="26.25" customHeight="1" thickBot="1" x14ac:dyDescent="0.45">
      <c r="A92" s="48"/>
      <c r="B92" s="48"/>
      <c r="C92" s="48"/>
      <c r="D92" s="180" t="s">
        <v>58</v>
      </c>
      <c r="E92" s="181"/>
      <c r="F92" s="181"/>
      <c r="G92" s="182"/>
      <c r="H92" s="185">
        <f>I27</f>
        <v>0</v>
      </c>
      <c r="I92" s="186"/>
      <c r="J92" s="186"/>
      <c r="K92" s="38" t="s">
        <v>226</v>
      </c>
      <c r="L92" s="185">
        <f>M27</f>
        <v>0</v>
      </c>
      <c r="M92" s="186"/>
      <c r="N92" s="186"/>
      <c r="O92" s="38" t="s">
        <v>226</v>
      </c>
      <c r="P92" s="185">
        <f>Q27</f>
        <v>0</v>
      </c>
      <c r="Q92" s="186"/>
      <c r="R92" s="186"/>
      <c r="S92" s="38" t="s">
        <v>226</v>
      </c>
      <c r="T92" s="185">
        <f>U27</f>
        <v>0</v>
      </c>
      <c r="U92" s="186"/>
      <c r="V92" s="186"/>
      <c r="W92" s="38" t="s">
        <v>226</v>
      </c>
      <c r="X92" s="185">
        <f>Y27</f>
        <v>0</v>
      </c>
      <c r="Y92" s="186"/>
      <c r="Z92" s="186"/>
      <c r="AA92" s="38" t="s">
        <v>226</v>
      </c>
      <c r="AB92" s="48"/>
      <c r="AC92" s="197" t="s">
        <v>203</v>
      </c>
      <c r="AD92" s="198"/>
      <c r="AE92" s="198"/>
      <c r="AF92" s="198"/>
      <c r="AG92" s="198"/>
      <c r="AH92" s="199"/>
      <c r="AI92" s="48"/>
      <c r="AL92" s="133" t="s">
        <v>333</v>
      </c>
      <c r="AM92" s="135">
        <v>300000</v>
      </c>
    </row>
    <row r="93" spans="1:39" ht="30" customHeight="1" thickTop="1" x14ac:dyDescent="0.4">
      <c r="A93" s="48"/>
      <c r="B93" s="48"/>
      <c r="C93" s="48"/>
      <c r="D93" s="212" t="s">
        <v>21</v>
      </c>
      <c r="E93" s="213"/>
      <c r="F93" s="213"/>
      <c r="G93" s="215"/>
      <c r="H93" s="183">
        <f>IF(I28&lt;200,0,IF(AND(H92&gt;0,H92&lt;=19),$AM$92,IF(AND(H92&gt;19,H92&lt;=40),$AM$93,0)))</f>
        <v>0</v>
      </c>
      <c r="I93" s="184"/>
      <c r="J93" s="184"/>
      <c r="K93" s="39" t="s">
        <v>228</v>
      </c>
      <c r="L93" s="183">
        <f>IF(M28&lt;200,0,IF(AND(L92&gt;0,L92&lt;=19),$AM$92,IF(AND(L92&gt;19,L92&lt;=40),$AM$93,0)))</f>
        <v>0</v>
      </c>
      <c r="M93" s="184"/>
      <c r="N93" s="184"/>
      <c r="O93" s="39" t="s">
        <v>228</v>
      </c>
      <c r="P93" s="183">
        <f>IF(Q28&lt;200,0,IF(AND(P92&gt;0,P92&lt;=19),$AM$92,IF(AND(P92&gt;19,P92&lt;=40),$AM$93,0)))</f>
        <v>0</v>
      </c>
      <c r="Q93" s="184"/>
      <c r="R93" s="184"/>
      <c r="S93" s="39" t="s">
        <v>228</v>
      </c>
      <c r="T93" s="183">
        <f>IF(U28&lt;200,0,IF(AND(T92&gt;0,T92&lt;=19),$AM$92,IF(AND(T92&gt;19,T92&lt;=40),$AM$93,0)))</f>
        <v>0</v>
      </c>
      <c r="U93" s="184"/>
      <c r="V93" s="184"/>
      <c r="W93" s="39" t="s">
        <v>228</v>
      </c>
      <c r="X93" s="183">
        <f>IF(Y28&lt;200,0,IF(AND(X92&gt;0,X92&lt;=19),$AM$92,IF(AND(X92&gt;19,X92&lt;=40),$AM$93,0)))</f>
        <v>0</v>
      </c>
      <c r="Y93" s="184"/>
      <c r="Z93" s="184"/>
      <c r="AA93" s="39" t="s">
        <v>228</v>
      </c>
      <c r="AB93" s="48"/>
      <c r="AC93" s="189">
        <f>SUM(H93,L93,P93,T93,X93)</f>
        <v>0</v>
      </c>
      <c r="AD93" s="190"/>
      <c r="AE93" s="190"/>
      <c r="AF93" s="190"/>
      <c r="AG93" s="190"/>
      <c r="AH93" s="43" t="s">
        <v>228</v>
      </c>
      <c r="AI93" s="48"/>
      <c r="AL93" s="133" t="s">
        <v>334</v>
      </c>
      <c r="AM93" s="135">
        <v>400000</v>
      </c>
    </row>
    <row r="94" spans="1:39" ht="22.5" customHeight="1" x14ac:dyDescent="0.4">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row>
    <row r="95" spans="1:39" ht="16.5" customHeight="1" x14ac:dyDescent="0.4">
      <c r="A95" s="48"/>
      <c r="B95" s="48"/>
      <c r="C95" s="48" t="s">
        <v>238</v>
      </c>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row>
    <row r="96" spans="1:39" ht="26.25" customHeight="1" x14ac:dyDescent="0.4">
      <c r="A96" s="48"/>
      <c r="B96" s="48"/>
      <c r="C96" s="48"/>
      <c r="D96" s="216" t="s">
        <v>59</v>
      </c>
      <c r="E96" s="217"/>
      <c r="F96" s="217"/>
      <c r="G96" s="218"/>
      <c r="H96" s="175"/>
      <c r="I96" s="176"/>
      <c r="J96" s="176"/>
      <c r="K96" s="176"/>
      <c r="L96" s="37" t="s">
        <v>228</v>
      </c>
      <c r="M96" s="48"/>
      <c r="N96" s="48"/>
      <c r="O96" s="48"/>
      <c r="P96" s="48"/>
      <c r="Q96" s="48"/>
      <c r="R96" s="48"/>
      <c r="S96" s="48"/>
      <c r="T96" s="48"/>
      <c r="U96" s="48"/>
      <c r="V96" s="48"/>
      <c r="W96" s="48"/>
      <c r="X96" s="48"/>
      <c r="Y96" s="48"/>
      <c r="Z96" s="48"/>
      <c r="AA96" s="48"/>
      <c r="AB96" s="48"/>
      <c r="AC96" s="197" t="s">
        <v>212</v>
      </c>
      <c r="AD96" s="198"/>
      <c r="AE96" s="198"/>
      <c r="AF96" s="198"/>
      <c r="AG96" s="198"/>
      <c r="AH96" s="199"/>
      <c r="AI96" s="48"/>
    </row>
    <row r="97" spans="1:35" ht="30" customHeight="1" x14ac:dyDescent="0.4">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187">
        <f>IF(MAX(I28,M28,Q28,U28,Y28)&lt;200,0,H96*12)</f>
        <v>0</v>
      </c>
      <c r="AD97" s="188"/>
      <c r="AE97" s="188"/>
      <c r="AF97" s="188"/>
      <c r="AG97" s="188"/>
      <c r="AH97" s="43" t="s">
        <v>228</v>
      </c>
      <c r="AI97" s="48"/>
    </row>
    <row r="98" spans="1:35" ht="22.5" customHeight="1" x14ac:dyDescent="0.4">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row>
    <row r="99" spans="1:35" ht="18.75" customHeight="1" x14ac:dyDescent="0.4">
      <c r="A99" s="48"/>
      <c r="B99" s="48"/>
      <c r="C99" s="48" t="s">
        <v>239</v>
      </c>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row>
    <row r="100" spans="1:35" ht="26.25" customHeight="1" x14ac:dyDescent="0.4">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197" t="s">
        <v>194</v>
      </c>
      <c r="AD100" s="198"/>
      <c r="AE100" s="198"/>
      <c r="AF100" s="198"/>
      <c r="AG100" s="198"/>
      <c r="AH100" s="199"/>
      <c r="AI100" s="48"/>
    </row>
    <row r="101" spans="1:35" ht="30" customHeight="1" x14ac:dyDescent="0.4">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187"/>
      <c r="AD101" s="188"/>
      <c r="AE101" s="188"/>
      <c r="AF101" s="188"/>
      <c r="AG101" s="188"/>
      <c r="AH101" s="43" t="s">
        <v>228</v>
      </c>
      <c r="AI101" s="48"/>
    </row>
    <row r="102" spans="1:35" ht="26.25" customHeight="1" x14ac:dyDescent="0.4">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row>
    <row r="103" spans="1:35" ht="16.5" customHeight="1" x14ac:dyDescent="0.4">
      <c r="A103" s="48"/>
      <c r="B103" s="48"/>
      <c r="C103" s="52" t="s">
        <v>60</v>
      </c>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row>
    <row r="104" spans="1:35" ht="16.5" customHeight="1" x14ac:dyDescent="0.4">
      <c r="A104" s="48"/>
      <c r="B104" s="48"/>
      <c r="C104" s="48"/>
      <c r="D104" s="48" t="s">
        <v>61</v>
      </c>
      <c r="E104" s="48" t="s">
        <v>90</v>
      </c>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row>
    <row r="105" spans="1:35" ht="16.5" customHeight="1" x14ac:dyDescent="0.4">
      <c r="A105" s="48"/>
      <c r="B105" s="48"/>
      <c r="C105" s="48"/>
      <c r="D105" s="48" t="s">
        <v>61</v>
      </c>
      <c r="E105" s="48" t="s">
        <v>187</v>
      </c>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row>
    <row r="106" spans="1:35" ht="16.5" customHeight="1" x14ac:dyDescent="0.4">
      <c r="A106" s="48"/>
      <c r="B106" s="48"/>
      <c r="C106" s="48"/>
      <c r="D106" s="48" t="s">
        <v>61</v>
      </c>
      <c r="E106" s="48" t="s">
        <v>186</v>
      </c>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row>
    <row r="107" spans="1:35" ht="16.5" customHeight="1" x14ac:dyDescent="0.4">
      <c r="A107" s="48"/>
      <c r="B107" s="48"/>
      <c r="C107" s="48"/>
      <c r="D107" s="48" t="s">
        <v>61</v>
      </c>
      <c r="E107" s="48" t="s">
        <v>215</v>
      </c>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row>
    <row r="108" spans="1:35" ht="16.5" customHeight="1" x14ac:dyDescent="0.4">
      <c r="A108" s="48"/>
      <c r="B108" s="48"/>
      <c r="C108" s="48"/>
      <c r="D108" s="48" t="s">
        <v>61</v>
      </c>
      <c r="E108" s="48" t="s">
        <v>216</v>
      </c>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row>
    <row r="109" spans="1:35" ht="16.5" customHeight="1" x14ac:dyDescent="0.4">
      <c r="A109" s="48"/>
      <c r="B109" s="48"/>
      <c r="C109" s="48"/>
      <c r="D109" s="48" t="s">
        <v>61</v>
      </c>
      <c r="E109" s="48" t="s">
        <v>240</v>
      </c>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row>
    <row r="110" spans="1:35" ht="22.5" customHeight="1" x14ac:dyDescent="0.4">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row>
    <row r="111" spans="1:35" ht="22.5" customHeight="1" x14ac:dyDescent="0.4">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row>
    <row r="112" spans="1:35" ht="18.75" customHeight="1" x14ac:dyDescent="0.4">
      <c r="A112" s="48"/>
      <c r="B112" s="48"/>
      <c r="C112" s="48"/>
      <c r="D112" s="48"/>
      <c r="E112" s="48"/>
      <c r="F112" s="48"/>
      <c r="G112" s="48"/>
      <c r="H112" s="48"/>
      <c r="I112" s="48"/>
      <c r="J112" s="48"/>
      <c r="K112" s="48"/>
      <c r="L112" s="48"/>
      <c r="M112" s="48"/>
      <c r="N112" s="48"/>
      <c r="O112" s="48"/>
      <c r="P112" s="48"/>
      <c r="Q112" s="48"/>
      <c r="R112" s="48"/>
      <c r="S112" s="48"/>
      <c r="T112" s="253" t="s">
        <v>91</v>
      </c>
      <c r="U112" s="253"/>
      <c r="V112" s="253"/>
      <c r="W112" s="253"/>
      <c r="X112" s="253"/>
      <c r="Y112" s="252"/>
      <c r="Z112" s="252"/>
      <c r="AA112" s="252"/>
      <c r="AB112" s="252"/>
      <c r="AC112" s="252"/>
      <c r="AD112" s="252"/>
      <c r="AE112" s="252"/>
      <c r="AF112" s="252"/>
      <c r="AG112" s="252"/>
      <c r="AH112" s="252"/>
      <c r="AI112" s="48"/>
    </row>
    <row r="113" spans="1:35" ht="18.75" customHeight="1" x14ac:dyDescent="0.4">
      <c r="A113" s="48"/>
      <c r="B113" s="48"/>
      <c r="C113" s="48"/>
      <c r="D113" s="48"/>
      <c r="E113" s="48"/>
      <c r="F113" s="48"/>
      <c r="G113" s="48"/>
      <c r="H113" s="48"/>
      <c r="I113" s="48"/>
      <c r="J113" s="48"/>
      <c r="K113" s="48"/>
      <c r="L113" s="48"/>
      <c r="M113" s="48"/>
      <c r="N113" s="48"/>
      <c r="O113" s="48"/>
      <c r="P113" s="48"/>
      <c r="Q113" s="48"/>
      <c r="R113" s="48"/>
      <c r="S113" s="48"/>
      <c r="T113" s="253" t="s">
        <v>205</v>
      </c>
      <c r="U113" s="253" t="s">
        <v>92</v>
      </c>
      <c r="V113" s="253"/>
      <c r="W113" s="253"/>
      <c r="X113" s="253"/>
      <c r="Y113" s="252"/>
      <c r="Z113" s="252"/>
      <c r="AA113" s="252"/>
      <c r="AB113" s="252"/>
      <c r="AC113" s="252"/>
      <c r="AD113" s="252"/>
      <c r="AE113" s="252"/>
      <c r="AF113" s="252"/>
      <c r="AG113" s="252"/>
      <c r="AH113" s="252"/>
      <c r="AI113" s="48"/>
    </row>
    <row r="114" spans="1:35" ht="18.75" customHeight="1" x14ac:dyDescent="0.4">
      <c r="A114" s="48"/>
      <c r="B114" s="48"/>
      <c r="C114" s="48"/>
      <c r="D114" s="48"/>
      <c r="E114" s="48"/>
      <c r="F114" s="48"/>
      <c r="G114" s="48"/>
      <c r="H114" s="48"/>
      <c r="I114" s="48"/>
      <c r="J114" s="48"/>
      <c r="K114" s="48"/>
      <c r="L114" s="48"/>
      <c r="M114" s="48"/>
      <c r="N114" s="48"/>
      <c r="O114" s="48"/>
      <c r="P114" s="48"/>
      <c r="Q114" s="48"/>
      <c r="R114" s="48"/>
      <c r="S114" s="48"/>
      <c r="T114" s="253" t="s">
        <v>93</v>
      </c>
      <c r="U114" s="253" t="s">
        <v>93</v>
      </c>
      <c r="V114" s="253"/>
      <c r="W114" s="253"/>
      <c r="X114" s="253"/>
      <c r="Y114" s="252"/>
      <c r="Z114" s="252"/>
      <c r="AA114" s="252"/>
      <c r="AB114" s="252"/>
      <c r="AC114" s="252"/>
      <c r="AD114" s="252"/>
      <c r="AE114" s="252"/>
      <c r="AF114" s="252"/>
      <c r="AG114" s="252"/>
      <c r="AH114" s="252"/>
      <c r="AI114" s="48"/>
    </row>
    <row r="115" spans="1:35" ht="18.75" customHeight="1" x14ac:dyDescent="0.4">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row>
  </sheetData>
  <mergeCells count="232">
    <mergeCell ref="AC58:AG58"/>
    <mergeCell ref="Y112:AH112"/>
    <mergeCell ref="Y113:AH113"/>
    <mergeCell ref="Y114:AH114"/>
    <mergeCell ref="T112:X112"/>
    <mergeCell ref="T113:X113"/>
    <mergeCell ref="T114:X114"/>
    <mergeCell ref="AC100:AH100"/>
    <mergeCell ref="AC87:AH87"/>
    <mergeCell ref="AC101:AG101"/>
    <mergeCell ref="AC97:AG97"/>
    <mergeCell ref="AC63:AH63"/>
    <mergeCell ref="AC64:AG64"/>
    <mergeCell ref="AC82:AH82"/>
    <mergeCell ref="T75:V75"/>
    <mergeCell ref="X75:Z75"/>
    <mergeCell ref="AC39:AH39"/>
    <mergeCell ref="H56:K56"/>
    <mergeCell ref="L56:O56"/>
    <mergeCell ref="P56:S56"/>
    <mergeCell ref="T56:W56"/>
    <mergeCell ref="X56:AA56"/>
    <mergeCell ref="H57:K57"/>
    <mergeCell ref="L57:O57"/>
    <mergeCell ref="P57:S57"/>
    <mergeCell ref="T57:W57"/>
    <mergeCell ref="X57:AA57"/>
    <mergeCell ref="AC45:AH45"/>
    <mergeCell ref="AC57:AH57"/>
    <mergeCell ref="D27:H27"/>
    <mergeCell ref="D26:H26"/>
    <mergeCell ref="P44:S44"/>
    <mergeCell ref="T44:W44"/>
    <mergeCell ref="X44:AA44"/>
    <mergeCell ref="H44:K44"/>
    <mergeCell ref="L44:O44"/>
    <mergeCell ref="I39:L39"/>
    <mergeCell ref="I40:L40"/>
    <mergeCell ref="D28:H28"/>
    <mergeCell ref="D29:H29"/>
    <mergeCell ref="D34:H34"/>
    <mergeCell ref="D35:H35"/>
    <mergeCell ref="D36:H36"/>
    <mergeCell ref="D39:H39"/>
    <mergeCell ref="D40:H40"/>
    <mergeCell ref="D44:G44"/>
    <mergeCell ref="L34:M34"/>
    <mergeCell ref="I36:L36"/>
    <mergeCell ref="I35:L35"/>
    <mergeCell ref="I34:K34"/>
    <mergeCell ref="U27:W27"/>
    <mergeCell ref="Y27:AA27"/>
    <mergeCell ref="I28:K28"/>
    <mergeCell ref="B4:D4"/>
    <mergeCell ref="E4:H4"/>
    <mergeCell ref="AB15:AC15"/>
    <mergeCell ref="J17:P17"/>
    <mergeCell ref="B11:AH11"/>
    <mergeCell ref="D13:G13"/>
    <mergeCell ref="H13:AH13"/>
    <mergeCell ref="J15:L15"/>
    <mergeCell ref="N15:O15"/>
    <mergeCell ref="Q15:R15"/>
    <mergeCell ref="U15:W15"/>
    <mergeCell ref="Y15:Z15"/>
    <mergeCell ref="V6:AH6"/>
    <mergeCell ref="V7:AH7"/>
    <mergeCell ref="V8:AH8"/>
    <mergeCell ref="V9:AH9"/>
    <mergeCell ref="Q6:U6"/>
    <mergeCell ref="Q7:U7"/>
    <mergeCell ref="Q8:U8"/>
    <mergeCell ref="Q9:U9"/>
    <mergeCell ref="AF2:AG2"/>
    <mergeCell ref="AC2:AD2"/>
    <mergeCell ref="Y2:AA2"/>
    <mergeCell ref="I26:L26"/>
    <mergeCell ref="M26:P26"/>
    <mergeCell ref="Q26:T26"/>
    <mergeCell ref="J20:N20"/>
    <mergeCell ref="O20:S20"/>
    <mergeCell ref="T20:X20"/>
    <mergeCell ref="Y20:AC20"/>
    <mergeCell ref="J21:M21"/>
    <mergeCell ref="O21:R21"/>
    <mergeCell ref="T21:W21"/>
    <mergeCell ref="Y21:AB21"/>
    <mergeCell ref="U26:X26"/>
    <mergeCell ref="Y26:AB26"/>
    <mergeCell ref="D56:G56"/>
    <mergeCell ref="D57:G57"/>
    <mergeCell ref="D58:G58"/>
    <mergeCell ref="D62:G62"/>
    <mergeCell ref="D53:I53"/>
    <mergeCell ref="M51:N51"/>
    <mergeCell ref="P49:U49"/>
    <mergeCell ref="P50:Q50"/>
    <mergeCell ref="S50:T50"/>
    <mergeCell ref="P51:Q51"/>
    <mergeCell ref="S51:T51"/>
    <mergeCell ref="D52:I52"/>
    <mergeCell ref="J49:O49"/>
    <mergeCell ref="D49:I49"/>
    <mergeCell ref="J50:K50"/>
    <mergeCell ref="M50:N50"/>
    <mergeCell ref="J51:K51"/>
    <mergeCell ref="D50:G51"/>
    <mergeCell ref="H50:I50"/>
    <mergeCell ref="H51:I51"/>
    <mergeCell ref="H58:J58"/>
    <mergeCell ref="H62:K62"/>
    <mergeCell ref="D72:G72"/>
    <mergeCell ref="D73:G73"/>
    <mergeCell ref="D74:G74"/>
    <mergeCell ref="D75:G75"/>
    <mergeCell ref="D76:G76"/>
    <mergeCell ref="AC75:AH75"/>
    <mergeCell ref="AC68:AH68"/>
    <mergeCell ref="H72:K72"/>
    <mergeCell ref="L72:O72"/>
    <mergeCell ref="P72:S72"/>
    <mergeCell ref="T72:W72"/>
    <mergeCell ref="X72:AA72"/>
    <mergeCell ref="AC69:AG69"/>
    <mergeCell ref="T73:V73"/>
    <mergeCell ref="X73:Z73"/>
    <mergeCell ref="H74:J74"/>
    <mergeCell ref="L74:N74"/>
    <mergeCell ref="P74:R74"/>
    <mergeCell ref="T74:V74"/>
    <mergeCell ref="X74:Z74"/>
    <mergeCell ref="AC76:AG76"/>
    <mergeCell ref="H75:J75"/>
    <mergeCell ref="L75:N75"/>
    <mergeCell ref="P75:R75"/>
    <mergeCell ref="H63:J63"/>
    <mergeCell ref="L63:N63"/>
    <mergeCell ref="P63:R63"/>
    <mergeCell ref="T63:V63"/>
    <mergeCell ref="X63:Z63"/>
    <mergeCell ref="H64:J64"/>
    <mergeCell ref="L64:N64"/>
    <mergeCell ref="P64:R64"/>
    <mergeCell ref="T64:V64"/>
    <mergeCell ref="X64:Z64"/>
    <mergeCell ref="D83:G83"/>
    <mergeCell ref="D91:G91"/>
    <mergeCell ref="D92:G92"/>
    <mergeCell ref="D93:G93"/>
    <mergeCell ref="AC92:AH92"/>
    <mergeCell ref="AC96:AH96"/>
    <mergeCell ref="D96:G96"/>
    <mergeCell ref="D87:G87"/>
    <mergeCell ref="AC88:AG88"/>
    <mergeCell ref="AC93:AG93"/>
    <mergeCell ref="H92:J92"/>
    <mergeCell ref="H93:J93"/>
    <mergeCell ref="L92:N92"/>
    <mergeCell ref="H91:K91"/>
    <mergeCell ref="L91:O91"/>
    <mergeCell ref="P91:S91"/>
    <mergeCell ref="T91:W91"/>
    <mergeCell ref="X91:AA91"/>
    <mergeCell ref="H83:K83"/>
    <mergeCell ref="M83:P83"/>
    <mergeCell ref="R83:U83"/>
    <mergeCell ref="AC83:AG83"/>
    <mergeCell ref="H87:J87"/>
    <mergeCell ref="L93:N93"/>
    <mergeCell ref="Q28:S28"/>
    <mergeCell ref="U28:W28"/>
    <mergeCell ref="Y28:AA28"/>
    <mergeCell ref="I29:K29"/>
    <mergeCell ref="M29:O29"/>
    <mergeCell ref="Q29:S29"/>
    <mergeCell ref="U29:W29"/>
    <mergeCell ref="Y29:AA29"/>
    <mergeCell ref="D82:G82"/>
    <mergeCell ref="D63:G63"/>
    <mergeCell ref="D64:G64"/>
    <mergeCell ref="D45:G45"/>
    <mergeCell ref="D46:G46"/>
    <mergeCell ref="L62:O62"/>
    <mergeCell ref="P62:S62"/>
    <mergeCell ref="T62:W62"/>
    <mergeCell ref="X62:AA62"/>
    <mergeCell ref="L58:N58"/>
    <mergeCell ref="P58:R58"/>
    <mergeCell ref="T58:V58"/>
    <mergeCell ref="X58:Z58"/>
    <mergeCell ref="H73:J73"/>
    <mergeCell ref="L73:N73"/>
    <mergeCell ref="P73:R73"/>
    <mergeCell ref="I27:K27"/>
    <mergeCell ref="M27:O27"/>
    <mergeCell ref="Q27:S27"/>
    <mergeCell ref="AC40:AG40"/>
    <mergeCell ref="AC46:AG46"/>
    <mergeCell ref="N52:O52"/>
    <mergeCell ref="J52:M52"/>
    <mergeCell ref="J53:N53"/>
    <mergeCell ref="P52:S52"/>
    <mergeCell ref="T52:U52"/>
    <mergeCell ref="P53:T53"/>
    <mergeCell ref="AC53:AG53"/>
    <mergeCell ref="AC52:AH52"/>
    <mergeCell ref="H46:J46"/>
    <mergeCell ref="L46:N46"/>
    <mergeCell ref="P46:R46"/>
    <mergeCell ref="T46:V46"/>
    <mergeCell ref="X46:Z46"/>
    <mergeCell ref="H45:J45"/>
    <mergeCell ref="L45:N45"/>
    <mergeCell ref="P45:R45"/>
    <mergeCell ref="T45:V45"/>
    <mergeCell ref="X45:Z45"/>
    <mergeCell ref="M28:O28"/>
    <mergeCell ref="H96:K96"/>
    <mergeCell ref="H82:L82"/>
    <mergeCell ref="M82:Q82"/>
    <mergeCell ref="R82:V82"/>
    <mergeCell ref="H76:J76"/>
    <mergeCell ref="L76:N76"/>
    <mergeCell ref="P76:R76"/>
    <mergeCell ref="T76:V76"/>
    <mergeCell ref="X76:Z76"/>
    <mergeCell ref="P92:R92"/>
    <mergeCell ref="P93:R93"/>
    <mergeCell ref="T92:V92"/>
    <mergeCell ref="T93:V93"/>
    <mergeCell ref="X92:Z92"/>
    <mergeCell ref="X93:Z93"/>
  </mergeCells>
  <phoneticPr fontId="3"/>
  <conditionalFormatting sqref="E4:H4 Y2:AA2 AC2:AD2 AF2:AG2 V6:AH9 D13:G13 J15:L15 N15:O15 Q15:R15 U15:W15 Y15:Z15 AB15:AC15">
    <cfRule type="containsBlanks" dxfId="12" priority="5">
      <formula>LEN(TRIM(D2))=0</formula>
    </cfRule>
  </conditionalFormatting>
  <conditionalFormatting sqref="I27:K28 M27:O28 Q27:S28 U27:W28 Y27:AA28">
    <cfRule type="containsBlanks" dxfId="11" priority="4">
      <formula>LEN(TRIM(I27))=0</formula>
    </cfRule>
  </conditionalFormatting>
  <conditionalFormatting sqref="I39:L39 J50:K51 M50:N51 P50:Q51 S50:T51">
    <cfRule type="containsBlanks" dxfId="10" priority="3">
      <formula>LEN(TRIM(I39))=0</formula>
    </cfRule>
  </conditionalFormatting>
  <conditionalFormatting sqref="H57:AA57 H63:J63 L63:N63 P63:R63 T63:V63 X63:Z63 AC69:AG69 H73:J75 L73:N75 P73:R75 T73:V75 X73:Z75 H83:K83 M83:P83 R83:U83 H87:J87 H96:K96 AC101:AG101">
    <cfRule type="containsBlanks" dxfId="9" priority="2">
      <formula>LEN(TRIM(H57))=0</formula>
    </cfRule>
  </conditionalFormatting>
  <conditionalFormatting sqref="Y112:AH114">
    <cfRule type="containsBlanks" dxfId="8" priority="1">
      <formula>LEN(TRIM(Y112))=0</formula>
    </cfRule>
  </conditionalFormatting>
  <dataValidations count="1">
    <dataValidation type="list" allowBlank="1" showInputMessage="1" showErrorMessage="1" sqref="H57:AA57">
      <formula1>"あり, なし"</formula1>
    </dataValidation>
  </dataValidations>
  <printOptions horizontalCentered="1"/>
  <pageMargins left="0.19685039370078741" right="0.19685039370078741" top="0.39370078740157483" bottom="0.39370078740157483" header="0.31496062992125984" footer="0.19685039370078741"/>
  <pageSetup paperSize="9" scale="73" orientation="portrait" r:id="rId1"/>
  <rowBreaks count="2" manualBreakCount="2">
    <brk id="41" max="35" man="1"/>
    <brk id="7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showGridLines="0" view="pageBreakPreview" zoomScaleNormal="100" zoomScaleSheetLayoutView="100" workbookViewId="0"/>
  </sheetViews>
  <sheetFormatPr defaultColWidth="3.125" defaultRowHeight="18.75" customHeight="1" x14ac:dyDescent="0.4"/>
  <cols>
    <col min="1" max="16384" width="3.125" style="1"/>
  </cols>
  <sheetData>
    <row r="1" spans="1:31" ht="18.75" customHeight="1" x14ac:dyDescent="0.4">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54" t="s">
        <v>154</v>
      </c>
      <c r="AE1" s="65"/>
    </row>
    <row r="2" spans="1:31" ht="22.5" customHeight="1" x14ac:dyDescent="0.4">
      <c r="A2" s="65"/>
      <c r="B2" s="261" t="s">
        <v>62</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65"/>
    </row>
    <row r="3" spans="1:31" ht="15" customHeight="1" x14ac:dyDescent="0.4">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row>
    <row r="4" spans="1:31" ht="18.75" customHeight="1" x14ac:dyDescent="0.4">
      <c r="A4" s="65"/>
      <c r="B4" s="65"/>
      <c r="C4" s="65"/>
      <c r="D4" s="65"/>
      <c r="E4" s="65"/>
      <c r="F4" s="65"/>
      <c r="G4" s="65"/>
      <c r="H4" s="65"/>
      <c r="I4" s="65"/>
      <c r="J4" s="65"/>
      <c r="K4" s="65"/>
      <c r="L4" s="65"/>
      <c r="M4" s="65"/>
      <c r="N4" s="65"/>
      <c r="O4" s="65"/>
      <c r="P4" s="65"/>
      <c r="Q4" s="65"/>
      <c r="R4" s="65"/>
      <c r="S4" s="54" t="s">
        <v>63</v>
      </c>
      <c r="T4" s="262"/>
      <c r="U4" s="262"/>
      <c r="V4" s="262"/>
      <c r="W4" s="262"/>
      <c r="X4" s="262"/>
      <c r="Y4" s="262"/>
      <c r="Z4" s="262"/>
      <c r="AA4" s="262"/>
      <c r="AB4" s="262"/>
      <c r="AC4" s="262"/>
      <c r="AD4" s="262"/>
      <c r="AE4" s="65"/>
    </row>
    <row r="5" spans="1:31" ht="15" customHeight="1" x14ac:dyDescent="0.4">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row>
    <row r="6" spans="1:31" ht="18.75" customHeight="1" x14ac:dyDescent="0.4">
      <c r="A6" s="65"/>
      <c r="B6" s="55" t="s">
        <v>64</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row>
    <row r="7" spans="1:31" ht="18.75" customHeight="1" x14ac:dyDescent="0.4">
      <c r="A7" s="65"/>
      <c r="B7" s="65"/>
      <c r="C7" s="266"/>
      <c r="D7" s="267"/>
      <c r="E7" s="267"/>
      <c r="F7" s="268"/>
      <c r="G7" s="272" t="s">
        <v>170</v>
      </c>
      <c r="H7" s="272"/>
      <c r="I7" s="272"/>
      <c r="J7" s="272"/>
      <c r="K7" s="272"/>
      <c r="L7" s="272"/>
      <c r="M7" s="272"/>
      <c r="N7" s="272"/>
      <c r="O7" s="272"/>
      <c r="P7" s="272"/>
      <c r="Q7" s="272"/>
      <c r="R7" s="272"/>
      <c r="S7" s="272" t="s">
        <v>171</v>
      </c>
      <c r="T7" s="272"/>
      <c r="U7" s="272"/>
      <c r="V7" s="272"/>
      <c r="W7" s="272"/>
      <c r="X7" s="272"/>
      <c r="Y7" s="272"/>
      <c r="Z7" s="272"/>
      <c r="AA7" s="272"/>
      <c r="AB7" s="272"/>
      <c r="AC7" s="272"/>
      <c r="AD7" s="272"/>
      <c r="AE7" s="65"/>
    </row>
    <row r="8" spans="1:31" ht="18.75" customHeight="1" x14ac:dyDescent="0.4">
      <c r="A8" s="65"/>
      <c r="B8" s="65"/>
      <c r="C8" s="269"/>
      <c r="D8" s="270"/>
      <c r="E8" s="270"/>
      <c r="F8" s="271"/>
      <c r="G8" s="269" t="s">
        <v>168</v>
      </c>
      <c r="H8" s="270"/>
      <c r="I8" s="270"/>
      <c r="J8" s="270"/>
      <c r="K8" s="270"/>
      <c r="L8" s="273"/>
      <c r="M8" s="270" t="s">
        <v>169</v>
      </c>
      <c r="N8" s="270"/>
      <c r="O8" s="270"/>
      <c r="P8" s="270"/>
      <c r="Q8" s="270"/>
      <c r="R8" s="271"/>
      <c r="S8" s="269" t="s">
        <v>168</v>
      </c>
      <c r="T8" s="270"/>
      <c r="U8" s="270"/>
      <c r="V8" s="270"/>
      <c r="W8" s="270"/>
      <c r="X8" s="273"/>
      <c r="Y8" s="270" t="s">
        <v>169</v>
      </c>
      <c r="Z8" s="270"/>
      <c r="AA8" s="270"/>
      <c r="AB8" s="270"/>
      <c r="AC8" s="270"/>
      <c r="AD8" s="271"/>
      <c r="AE8" s="65"/>
    </row>
    <row r="9" spans="1:31" ht="26.25" customHeight="1" x14ac:dyDescent="0.4">
      <c r="A9" s="65"/>
      <c r="B9" s="65"/>
      <c r="C9" s="258" t="s">
        <v>30</v>
      </c>
      <c r="D9" s="259"/>
      <c r="E9" s="259"/>
      <c r="F9" s="260"/>
      <c r="G9" s="263"/>
      <c r="H9" s="264"/>
      <c r="I9" s="62" t="s">
        <v>28</v>
      </c>
      <c r="J9" s="265"/>
      <c r="K9" s="265"/>
      <c r="L9" s="22" t="s">
        <v>29</v>
      </c>
      <c r="M9" s="264"/>
      <c r="N9" s="264"/>
      <c r="O9" s="62" t="s">
        <v>28</v>
      </c>
      <c r="P9" s="265"/>
      <c r="Q9" s="265"/>
      <c r="R9" s="63" t="s">
        <v>29</v>
      </c>
      <c r="S9" s="263"/>
      <c r="T9" s="264"/>
      <c r="U9" s="62" t="s">
        <v>28</v>
      </c>
      <c r="V9" s="265"/>
      <c r="W9" s="265"/>
      <c r="X9" s="22" t="s">
        <v>29</v>
      </c>
      <c r="Y9" s="264"/>
      <c r="Z9" s="264"/>
      <c r="AA9" s="62" t="s">
        <v>28</v>
      </c>
      <c r="AB9" s="265"/>
      <c r="AC9" s="265"/>
      <c r="AD9" s="63" t="s">
        <v>29</v>
      </c>
      <c r="AE9" s="65"/>
    </row>
    <row r="10" spans="1:31" ht="26.25" customHeight="1" x14ac:dyDescent="0.4">
      <c r="A10" s="65"/>
      <c r="B10" s="65"/>
      <c r="C10" s="258" t="s">
        <v>65</v>
      </c>
      <c r="D10" s="259"/>
      <c r="E10" s="259"/>
      <c r="F10" s="260"/>
      <c r="G10" s="263"/>
      <c r="H10" s="264"/>
      <c r="I10" s="62" t="s">
        <v>28</v>
      </c>
      <c r="J10" s="265"/>
      <c r="K10" s="265"/>
      <c r="L10" s="22" t="s">
        <v>29</v>
      </c>
      <c r="M10" s="264"/>
      <c r="N10" s="264"/>
      <c r="O10" s="62" t="s">
        <v>28</v>
      </c>
      <c r="P10" s="265"/>
      <c r="Q10" s="265"/>
      <c r="R10" s="63" t="s">
        <v>29</v>
      </c>
      <c r="S10" s="263"/>
      <c r="T10" s="264"/>
      <c r="U10" s="62" t="s">
        <v>28</v>
      </c>
      <c r="V10" s="265"/>
      <c r="W10" s="265"/>
      <c r="X10" s="22" t="s">
        <v>29</v>
      </c>
      <c r="Y10" s="264"/>
      <c r="Z10" s="264"/>
      <c r="AA10" s="62" t="s">
        <v>28</v>
      </c>
      <c r="AB10" s="265"/>
      <c r="AC10" s="265"/>
      <c r="AD10" s="63" t="s">
        <v>29</v>
      </c>
      <c r="AE10" s="65"/>
    </row>
    <row r="11" spans="1:31" ht="26.25" customHeight="1" x14ac:dyDescent="0.4">
      <c r="A11" s="65"/>
      <c r="B11" s="65"/>
      <c r="C11" s="258" t="s">
        <v>66</v>
      </c>
      <c r="D11" s="259"/>
      <c r="E11" s="259"/>
      <c r="F11" s="260"/>
      <c r="G11" s="263"/>
      <c r="H11" s="264"/>
      <c r="I11" s="62" t="s">
        <v>28</v>
      </c>
      <c r="J11" s="265"/>
      <c r="K11" s="265"/>
      <c r="L11" s="22" t="s">
        <v>29</v>
      </c>
      <c r="M11" s="264"/>
      <c r="N11" s="264"/>
      <c r="O11" s="62" t="s">
        <v>28</v>
      </c>
      <c r="P11" s="265"/>
      <c r="Q11" s="265"/>
      <c r="R11" s="63" t="s">
        <v>29</v>
      </c>
      <c r="S11" s="263"/>
      <c r="T11" s="264"/>
      <c r="U11" s="62" t="s">
        <v>28</v>
      </c>
      <c r="V11" s="265"/>
      <c r="W11" s="265"/>
      <c r="X11" s="22" t="s">
        <v>29</v>
      </c>
      <c r="Y11" s="264"/>
      <c r="Z11" s="264"/>
      <c r="AA11" s="62" t="s">
        <v>28</v>
      </c>
      <c r="AB11" s="265"/>
      <c r="AC11" s="265"/>
      <c r="AD11" s="63" t="s">
        <v>29</v>
      </c>
      <c r="AE11" s="65"/>
    </row>
    <row r="12" spans="1:31" ht="18.75" customHeight="1" x14ac:dyDescent="0.4">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row>
    <row r="13" spans="1:31" ht="18.75" customHeight="1" x14ac:dyDescent="0.4">
      <c r="A13" s="65"/>
      <c r="B13" s="55" t="s">
        <v>67</v>
      </c>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row>
    <row r="14" spans="1:31" ht="18.75" customHeight="1" x14ac:dyDescent="0.4">
      <c r="A14" s="65"/>
      <c r="B14" s="65"/>
      <c r="C14" s="254"/>
      <c r="D14" s="254"/>
      <c r="E14" s="254"/>
      <c r="F14" s="254"/>
      <c r="G14" s="254"/>
      <c r="H14" s="254"/>
      <c r="I14" s="254" t="s">
        <v>22</v>
      </c>
      <c r="J14" s="254"/>
      <c r="K14" s="254"/>
      <c r="L14" s="254"/>
      <c r="M14" s="254" t="s">
        <v>23</v>
      </c>
      <c r="N14" s="254"/>
      <c r="O14" s="254"/>
      <c r="P14" s="254"/>
      <c r="Q14" s="254" t="s">
        <v>24</v>
      </c>
      <c r="R14" s="254"/>
      <c r="S14" s="254"/>
      <c r="T14" s="254"/>
      <c r="U14" s="254" t="s">
        <v>25</v>
      </c>
      <c r="V14" s="254"/>
      <c r="W14" s="254"/>
      <c r="X14" s="254"/>
      <c r="Y14" s="254" t="s">
        <v>26</v>
      </c>
      <c r="Z14" s="254"/>
      <c r="AA14" s="254"/>
      <c r="AB14" s="254"/>
      <c r="AC14" s="65"/>
      <c r="AD14" s="65"/>
      <c r="AE14" s="65"/>
    </row>
    <row r="15" spans="1:31" ht="26.25" customHeight="1" x14ac:dyDescent="0.4">
      <c r="A15" s="65"/>
      <c r="B15" s="65"/>
      <c r="C15" s="254" t="s">
        <v>68</v>
      </c>
      <c r="D15" s="254"/>
      <c r="E15" s="254"/>
      <c r="F15" s="254"/>
      <c r="G15" s="254"/>
      <c r="H15" s="254"/>
      <c r="I15" s="255"/>
      <c r="J15" s="256"/>
      <c r="K15" s="256"/>
      <c r="L15" s="23" t="s">
        <v>208</v>
      </c>
      <c r="M15" s="255"/>
      <c r="N15" s="256"/>
      <c r="O15" s="256"/>
      <c r="P15" s="23" t="s">
        <v>208</v>
      </c>
      <c r="Q15" s="255"/>
      <c r="R15" s="256"/>
      <c r="S15" s="256"/>
      <c r="T15" s="23" t="s">
        <v>208</v>
      </c>
      <c r="U15" s="255"/>
      <c r="V15" s="256"/>
      <c r="W15" s="256"/>
      <c r="X15" s="23" t="s">
        <v>208</v>
      </c>
      <c r="Y15" s="255"/>
      <c r="Z15" s="256"/>
      <c r="AA15" s="256"/>
      <c r="AB15" s="23" t="s">
        <v>208</v>
      </c>
      <c r="AC15" s="65"/>
      <c r="AD15" s="65"/>
      <c r="AE15" s="65"/>
    </row>
    <row r="16" spans="1:31" ht="18.75" customHeight="1" x14ac:dyDescent="0.4">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row>
    <row r="17" spans="1:31" ht="18.75" customHeight="1" x14ac:dyDescent="0.4">
      <c r="A17" s="65"/>
      <c r="B17" s="55" t="s">
        <v>109</v>
      </c>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row>
    <row r="18" spans="1:31" ht="18.75" customHeight="1" x14ac:dyDescent="0.4">
      <c r="A18" s="65"/>
      <c r="B18" s="65"/>
      <c r="C18" s="254"/>
      <c r="D18" s="254"/>
      <c r="E18" s="254"/>
      <c r="F18" s="254"/>
      <c r="G18" s="254"/>
      <c r="H18" s="254" t="s">
        <v>111</v>
      </c>
      <c r="I18" s="254"/>
      <c r="J18" s="254"/>
      <c r="K18" s="254"/>
      <c r="L18" s="254"/>
      <c r="M18" s="254" t="s">
        <v>113</v>
      </c>
      <c r="N18" s="254"/>
      <c r="O18" s="254"/>
      <c r="P18" s="254"/>
      <c r="Q18" s="254"/>
      <c r="R18" s="254" t="s">
        <v>114</v>
      </c>
      <c r="S18" s="254"/>
      <c r="T18" s="254"/>
      <c r="U18" s="254"/>
      <c r="V18" s="258"/>
      <c r="W18" s="289" t="s">
        <v>18</v>
      </c>
      <c r="X18" s="254"/>
      <c r="Y18" s="254"/>
      <c r="Z18" s="254"/>
      <c r="AA18" s="254"/>
      <c r="AB18" s="65"/>
      <c r="AC18" s="65"/>
      <c r="AD18" s="65"/>
      <c r="AE18" s="65"/>
    </row>
    <row r="19" spans="1:31" ht="26.25" customHeight="1" x14ac:dyDescent="0.4">
      <c r="A19" s="65"/>
      <c r="B19" s="65"/>
      <c r="C19" s="269" t="s">
        <v>110</v>
      </c>
      <c r="D19" s="270"/>
      <c r="E19" s="270"/>
      <c r="F19" s="270"/>
      <c r="G19" s="271"/>
      <c r="H19" s="255"/>
      <c r="I19" s="256"/>
      <c r="J19" s="256"/>
      <c r="K19" s="256"/>
      <c r="L19" s="23" t="s">
        <v>209</v>
      </c>
      <c r="M19" s="255"/>
      <c r="N19" s="256"/>
      <c r="O19" s="256"/>
      <c r="P19" s="256"/>
      <c r="Q19" s="23" t="s">
        <v>209</v>
      </c>
      <c r="R19" s="255"/>
      <c r="S19" s="256"/>
      <c r="T19" s="256"/>
      <c r="U19" s="256"/>
      <c r="V19" s="28" t="s">
        <v>209</v>
      </c>
      <c r="W19" s="257">
        <f>SUM(H19,M19,R19)</f>
        <v>0</v>
      </c>
      <c r="X19" s="256"/>
      <c r="Y19" s="256"/>
      <c r="Z19" s="256"/>
      <c r="AA19" s="23" t="s">
        <v>209</v>
      </c>
      <c r="AB19" s="65"/>
      <c r="AC19" s="65"/>
      <c r="AD19" s="65"/>
      <c r="AE19" s="65"/>
    </row>
    <row r="20" spans="1:31" ht="26.25" customHeight="1" x14ac:dyDescent="0.4">
      <c r="A20" s="65"/>
      <c r="B20" s="65"/>
      <c r="C20" s="258" t="s">
        <v>112</v>
      </c>
      <c r="D20" s="259"/>
      <c r="E20" s="259"/>
      <c r="F20" s="259"/>
      <c r="G20" s="260"/>
      <c r="H20" s="255"/>
      <c r="I20" s="256"/>
      <c r="J20" s="256"/>
      <c r="K20" s="256"/>
      <c r="L20" s="23" t="s">
        <v>209</v>
      </c>
      <c r="M20" s="255"/>
      <c r="N20" s="256"/>
      <c r="O20" s="256"/>
      <c r="P20" s="256"/>
      <c r="Q20" s="23" t="s">
        <v>209</v>
      </c>
      <c r="R20" s="255"/>
      <c r="S20" s="256"/>
      <c r="T20" s="256"/>
      <c r="U20" s="256"/>
      <c r="V20" s="28" t="s">
        <v>209</v>
      </c>
      <c r="W20" s="257">
        <f>SUM(H20,M20,R20)</f>
        <v>0</v>
      </c>
      <c r="X20" s="256"/>
      <c r="Y20" s="256"/>
      <c r="Z20" s="256"/>
      <c r="AA20" s="23" t="s">
        <v>209</v>
      </c>
      <c r="AB20" s="65"/>
      <c r="AC20" s="65"/>
      <c r="AD20" s="65"/>
      <c r="AE20" s="65"/>
    </row>
    <row r="21" spans="1:31" ht="18.75" customHeight="1" x14ac:dyDescent="0.4">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row>
    <row r="22" spans="1:31" ht="18.75" customHeight="1" x14ac:dyDescent="0.4">
      <c r="A22" s="65"/>
      <c r="B22" s="55" t="s">
        <v>115</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row>
    <row r="23" spans="1:31" ht="30" customHeight="1" x14ac:dyDescent="0.4">
      <c r="A23" s="65"/>
      <c r="B23" s="61"/>
      <c r="C23" s="277" t="s">
        <v>250</v>
      </c>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65"/>
    </row>
    <row r="24" spans="1:31" ht="18.75" customHeight="1" x14ac:dyDescent="0.4">
      <c r="A24" s="65"/>
      <c r="B24" s="65"/>
      <c r="C24" s="254" t="s">
        <v>167</v>
      </c>
      <c r="D24" s="254"/>
      <c r="E24" s="254"/>
      <c r="F24" s="254"/>
      <c r="G24" s="254"/>
      <c r="H24" s="254" t="s">
        <v>166</v>
      </c>
      <c r="I24" s="254"/>
      <c r="J24" s="254"/>
      <c r="K24" s="254"/>
      <c r="L24" s="254"/>
      <c r="M24" s="254" t="s">
        <v>165</v>
      </c>
      <c r="N24" s="254"/>
      <c r="O24" s="254"/>
      <c r="P24" s="254"/>
      <c r="Q24" s="254"/>
      <c r="R24" s="254" t="s">
        <v>69</v>
      </c>
      <c r="S24" s="254"/>
      <c r="T24" s="254"/>
      <c r="U24" s="254"/>
      <c r="V24" s="258"/>
      <c r="W24" s="293" t="s">
        <v>18</v>
      </c>
      <c r="X24" s="254"/>
      <c r="Y24" s="254"/>
      <c r="Z24" s="254"/>
      <c r="AA24" s="254"/>
      <c r="AB24" s="65"/>
      <c r="AC24" s="65"/>
      <c r="AD24" s="65"/>
      <c r="AE24" s="65"/>
    </row>
    <row r="25" spans="1:31" ht="26.25" customHeight="1" x14ac:dyDescent="0.4">
      <c r="A25" s="65"/>
      <c r="B25" s="65"/>
      <c r="C25" s="303"/>
      <c r="D25" s="304"/>
      <c r="E25" s="304"/>
      <c r="F25" s="304"/>
      <c r="G25" s="23" t="s">
        <v>207</v>
      </c>
      <c r="H25" s="303"/>
      <c r="I25" s="304"/>
      <c r="J25" s="304"/>
      <c r="K25" s="304"/>
      <c r="L25" s="23" t="s">
        <v>207</v>
      </c>
      <c r="M25" s="303"/>
      <c r="N25" s="304"/>
      <c r="O25" s="304"/>
      <c r="P25" s="304"/>
      <c r="Q25" s="23" t="s">
        <v>207</v>
      </c>
      <c r="R25" s="303"/>
      <c r="S25" s="304"/>
      <c r="T25" s="304"/>
      <c r="U25" s="304"/>
      <c r="V25" s="28" t="s">
        <v>207</v>
      </c>
      <c r="W25" s="312">
        <f>SUM(C25,H25,M25,R25)</f>
        <v>0</v>
      </c>
      <c r="X25" s="304"/>
      <c r="Y25" s="304"/>
      <c r="Z25" s="304"/>
      <c r="AA25" s="23" t="s">
        <v>207</v>
      </c>
      <c r="AB25" s="65"/>
      <c r="AC25" s="65"/>
      <c r="AD25" s="65"/>
      <c r="AE25" s="65"/>
    </row>
    <row r="26" spans="1:31" ht="18.75" customHeight="1" x14ac:dyDescent="0.4">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row>
    <row r="27" spans="1:31" ht="18.75" customHeight="1" x14ac:dyDescent="0.4">
      <c r="A27" s="65"/>
      <c r="B27" s="55" t="s">
        <v>116</v>
      </c>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row>
    <row r="28" spans="1:31" ht="15" customHeight="1" x14ac:dyDescent="0.4">
      <c r="A28" s="65"/>
      <c r="B28" s="65"/>
      <c r="C28" s="65" t="s">
        <v>71</v>
      </c>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row>
    <row r="29" spans="1:31" ht="18.75" customHeight="1" x14ac:dyDescent="0.4">
      <c r="A29" s="65"/>
      <c r="B29" s="65"/>
      <c r="C29" s="258" t="s">
        <v>70</v>
      </c>
      <c r="D29" s="259"/>
      <c r="E29" s="259"/>
      <c r="F29" s="259"/>
      <c r="G29" s="259"/>
      <c r="H29" s="259"/>
      <c r="I29" s="259"/>
      <c r="J29" s="260"/>
      <c r="K29" s="254" t="s">
        <v>77</v>
      </c>
      <c r="L29" s="254"/>
      <c r="M29" s="254"/>
      <c r="N29" s="254"/>
      <c r="O29" s="254" t="s">
        <v>78</v>
      </c>
      <c r="P29" s="254"/>
      <c r="Q29" s="254"/>
      <c r="R29" s="254"/>
      <c r="S29" s="254"/>
      <c r="T29" s="258" t="s">
        <v>106</v>
      </c>
      <c r="U29" s="259"/>
      <c r="V29" s="259"/>
      <c r="W29" s="259"/>
      <c r="X29" s="259"/>
      <c r="Y29" s="259"/>
      <c r="Z29" s="259"/>
      <c r="AA29" s="259"/>
      <c r="AB29" s="259"/>
      <c r="AC29" s="259"/>
      <c r="AD29" s="260"/>
      <c r="AE29" s="65"/>
    </row>
    <row r="30" spans="1:31" ht="22.5" customHeight="1" x14ac:dyDescent="0.4">
      <c r="A30" s="65"/>
      <c r="B30" s="65"/>
      <c r="C30" s="290" t="s">
        <v>72</v>
      </c>
      <c r="D30" s="291"/>
      <c r="E30" s="291"/>
      <c r="F30" s="291"/>
      <c r="G30" s="291"/>
      <c r="H30" s="291"/>
      <c r="I30" s="291"/>
      <c r="J30" s="292"/>
      <c r="K30" s="254" t="s">
        <v>251</v>
      </c>
      <c r="L30" s="254"/>
      <c r="M30" s="254"/>
      <c r="N30" s="254"/>
      <c r="O30" s="303"/>
      <c r="P30" s="304"/>
      <c r="Q30" s="304"/>
      <c r="R30" s="304"/>
      <c r="S30" s="24" t="s">
        <v>207</v>
      </c>
      <c r="T30" s="290"/>
      <c r="U30" s="291"/>
      <c r="V30" s="291"/>
      <c r="W30" s="291"/>
      <c r="X30" s="291"/>
      <c r="Y30" s="291"/>
      <c r="Z30" s="291"/>
      <c r="AA30" s="291"/>
      <c r="AB30" s="291"/>
      <c r="AC30" s="291"/>
      <c r="AD30" s="292"/>
      <c r="AE30" s="65"/>
    </row>
    <row r="31" spans="1:31" ht="22.5" customHeight="1" x14ac:dyDescent="0.4">
      <c r="A31" s="65"/>
      <c r="B31" s="65"/>
      <c r="C31" s="290" t="s">
        <v>73</v>
      </c>
      <c r="D31" s="291"/>
      <c r="E31" s="291"/>
      <c r="F31" s="291"/>
      <c r="G31" s="291"/>
      <c r="H31" s="291"/>
      <c r="I31" s="291"/>
      <c r="J31" s="292"/>
      <c r="K31" s="254" t="s">
        <v>251</v>
      </c>
      <c r="L31" s="254"/>
      <c r="M31" s="254"/>
      <c r="N31" s="254"/>
      <c r="O31" s="303"/>
      <c r="P31" s="304"/>
      <c r="Q31" s="304"/>
      <c r="R31" s="304"/>
      <c r="S31" s="24" t="s">
        <v>207</v>
      </c>
      <c r="T31" s="290"/>
      <c r="U31" s="291"/>
      <c r="V31" s="291"/>
      <c r="W31" s="291"/>
      <c r="X31" s="291"/>
      <c r="Y31" s="291"/>
      <c r="Z31" s="291"/>
      <c r="AA31" s="291"/>
      <c r="AB31" s="291"/>
      <c r="AC31" s="291"/>
      <c r="AD31" s="292"/>
      <c r="AE31" s="65"/>
    </row>
    <row r="32" spans="1:31" ht="22.5" customHeight="1" x14ac:dyDescent="0.4">
      <c r="A32" s="65"/>
      <c r="B32" s="65"/>
      <c r="C32" s="290" t="s">
        <v>74</v>
      </c>
      <c r="D32" s="291"/>
      <c r="E32" s="291"/>
      <c r="F32" s="291"/>
      <c r="G32" s="291"/>
      <c r="H32" s="291"/>
      <c r="I32" s="291"/>
      <c r="J32" s="292"/>
      <c r="K32" s="254" t="s">
        <v>251</v>
      </c>
      <c r="L32" s="254"/>
      <c r="M32" s="254"/>
      <c r="N32" s="254"/>
      <c r="O32" s="303"/>
      <c r="P32" s="304"/>
      <c r="Q32" s="304"/>
      <c r="R32" s="304"/>
      <c r="S32" s="24" t="s">
        <v>207</v>
      </c>
      <c r="T32" s="290"/>
      <c r="U32" s="291"/>
      <c r="V32" s="291"/>
      <c r="W32" s="291"/>
      <c r="X32" s="291"/>
      <c r="Y32" s="291"/>
      <c r="Z32" s="291"/>
      <c r="AA32" s="291"/>
      <c r="AB32" s="291"/>
      <c r="AC32" s="291"/>
      <c r="AD32" s="292"/>
      <c r="AE32" s="65"/>
    </row>
    <row r="33" spans="1:31" ht="22.5" customHeight="1" x14ac:dyDescent="0.4">
      <c r="A33" s="65"/>
      <c r="B33" s="65"/>
      <c r="C33" s="290" t="s">
        <v>75</v>
      </c>
      <c r="D33" s="291"/>
      <c r="E33" s="291"/>
      <c r="F33" s="291"/>
      <c r="G33" s="291"/>
      <c r="H33" s="291"/>
      <c r="I33" s="291"/>
      <c r="J33" s="292"/>
      <c r="K33" s="254" t="s">
        <v>61</v>
      </c>
      <c r="L33" s="254"/>
      <c r="M33" s="254"/>
      <c r="N33" s="254"/>
      <c r="O33" s="303"/>
      <c r="P33" s="304"/>
      <c r="Q33" s="304"/>
      <c r="R33" s="304"/>
      <c r="S33" s="24" t="s">
        <v>207</v>
      </c>
      <c r="T33" s="290"/>
      <c r="U33" s="291"/>
      <c r="V33" s="291"/>
      <c r="W33" s="291"/>
      <c r="X33" s="291"/>
      <c r="Y33" s="291"/>
      <c r="Z33" s="291"/>
      <c r="AA33" s="291"/>
      <c r="AB33" s="291"/>
      <c r="AC33" s="291"/>
      <c r="AD33" s="292"/>
      <c r="AE33" s="65"/>
    </row>
    <row r="34" spans="1:31" ht="22.5" customHeight="1" x14ac:dyDescent="0.4">
      <c r="A34" s="65"/>
      <c r="B34" s="65"/>
      <c r="C34" s="294" t="s">
        <v>76</v>
      </c>
      <c r="D34" s="295"/>
      <c r="E34" s="295"/>
      <c r="F34" s="295"/>
      <c r="G34" s="295"/>
      <c r="H34" s="295"/>
      <c r="I34" s="295"/>
      <c r="J34" s="296"/>
      <c r="K34" s="254" t="s">
        <v>61</v>
      </c>
      <c r="L34" s="254"/>
      <c r="M34" s="254"/>
      <c r="N34" s="254"/>
      <c r="O34" s="313"/>
      <c r="P34" s="314"/>
      <c r="Q34" s="314"/>
      <c r="R34" s="314"/>
      <c r="S34" s="25" t="s">
        <v>207</v>
      </c>
      <c r="T34" s="309"/>
      <c r="U34" s="310"/>
      <c r="V34" s="310"/>
      <c r="W34" s="310"/>
      <c r="X34" s="310"/>
      <c r="Y34" s="310"/>
      <c r="Z34" s="310"/>
      <c r="AA34" s="310"/>
      <c r="AB34" s="310"/>
      <c r="AC34" s="310"/>
      <c r="AD34" s="311"/>
      <c r="AE34" s="65"/>
    </row>
    <row r="35" spans="1:31" ht="22.5" customHeight="1" x14ac:dyDescent="0.4">
      <c r="A35" s="65"/>
      <c r="B35" s="65"/>
      <c r="C35" s="297"/>
      <c r="D35" s="298"/>
      <c r="E35" s="298"/>
      <c r="F35" s="298"/>
      <c r="G35" s="298"/>
      <c r="H35" s="298"/>
      <c r="I35" s="298"/>
      <c r="J35" s="299"/>
      <c r="K35" s="254"/>
      <c r="L35" s="254"/>
      <c r="M35" s="254"/>
      <c r="N35" s="254"/>
      <c r="O35" s="305"/>
      <c r="P35" s="306"/>
      <c r="Q35" s="306"/>
      <c r="R35" s="306"/>
      <c r="S35" s="26" t="s">
        <v>207</v>
      </c>
      <c r="T35" s="315"/>
      <c r="U35" s="316"/>
      <c r="V35" s="316"/>
      <c r="W35" s="316"/>
      <c r="X35" s="316"/>
      <c r="Y35" s="316"/>
      <c r="Z35" s="316"/>
      <c r="AA35" s="316"/>
      <c r="AB35" s="316"/>
      <c r="AC35" s="316"/>
      <c r="AD35" s="317"/>
      <c r="AE35" s="65"/>
    </row>
    <row r="36" spans="1:31" ht="22.5" customHeight="1" x14ac:dyDescent="0.4">
      <c r="A36" s="65"/>
      <c r="B36" s="65"/>
      <c r="C36" s="300"/>
      <c r="D36" s="301"/>
      <c r="E36" s="301"/>
      <c r="F36" s="301"/>
      <c r="G36" s="301"/>
      <c r="H36" s="301"/>
      <c r="I36" s="301"/>
      <c r="J36" s="302"/>
      <c r="K36" s="254"/>
      <c r="L36" s="254"/>
      <c r="M36" s="254"/>
      <c r="N36" s="254"/>
      <c r="O36" s="307"/>
      <c r="P36" s="308"/>
      <c r="Q36" s="308"/>
      <c r="R36" s="308"/>
      <c r="S36" s="27" t="s">
        <v>207</v>
      </c>
      <c r="T36" s="318"/>
      <c r="U36" s="319"/>
      <c r="V36" s="319"/>
      <c r="W36" s="319"/>
      <c r="X36" s="319"/>
      <c r="Y36" s="319"/>
      <c r="Z36" s="319"/>
      <c r="AA36" s="319"/>
      <c r="AB36" s="319"/>
      <c r="AC36" s="319"/>
      <c r="AD36" s="320"/>
      <c r="AE36" s="65"/>
    </row>
    <row r="37" spans="1:31" ht="22.5" customHeight="1" x14ac:dyDescent="0.4">
      <c r="A37" s="65"/>
      <c r="B37" s="65"/>
      <c r="C37" s="290" t="s">
        <v>69</v>
      </c>
      <c r="D37" s="291"/>
      <c r="E37" s="291"/>
      <c r="F37" s="291"/>
      <c r="G37" s="291"/>
      <c r="H37" s="291"/>
      <c r="I37" s="291"/>
      <c r="J37" s="292"/>
      <c r="K37" s="254" t="s">
        <v>61</v>
      </c>
      <c r="L37" s="254"/>
      <c r="M37" s="254"/>
      <c r="N37" s="254"/>
      <c r="O37" s="303"/>
      <c r="P37" s="304"/>
      <c r="Q37" s="304"/>
      <c r="R37" s="304"/>
      <c r="S37" s="24" t="s">
        <v>207</v>
      </c>
      <c r="T37" s="290"/>
      <c r="U37" s="291"/>
      <c r="V37" s="291"/>
      <c r="W37" s="291"/>
      <c r="X37" s="291"/>
      <c r="Y37" s="291"/>
      <c r="Z37" s="291"/>
      <c r="AA37" s="291"/>
      <c r="AB37" s="291"/>
      <c r="AC37" s="291"/>
      <c r="AD37" s="292"/>
      <c r="AE37" s="65"/>
    </row>
    <row r="38" spans="1:31" ht="15" customHeight="1" x14ac:dyDescent="0.4">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row>
    <row r="39" spans="1:31" ht="18.75" customHeight="1" x14ac:dyDescent="0.4">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54" t="s">
        <v>155</v>
      </c>
      <c r="AE39" s="65"/>
    </row>
    <row r="40" spans="1:31" ht="18.75" customHeight="1" x14ac:dyDescent="0.4">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54"/>
      <c r="AE40" s="65"/>
    </row>
    <row r="41" spans="1:31" ht="18.75" customHeight="1" x14ac:dyDescent="0.4">
      <c r="A41" s="65"/>
      <c r="B41" s="55" t="s">
        <v>174</v>
      </c>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54"/>
      <c r="AE41" s="65"/>
    </row>
    <row r="42" spans="1:31" ht="18.75" customHeight="1" x14ac:dyDescent="0.4">
      <c r="A42" s="65"/>
      <c r="B42" s="65"/>
      <c r="C42" s="266" t="s">
        <v>175</v>
      </c>
      <c r="D42" s="267"/>
      <c r="E42" s="267"/>
      <c r="F42" s="267"/>
      <c r="G42" s="268"/>
      <c r="H42" s="266" t="s">
        <v>176</v>
      </c>
      <c r="I42" s="267"/>
      <c r="J42" s="267"/>
      <c r="K42" s="268"/>
      <c r="L42" s="254" t="s">
        <v>177</v>
      </c>
      <c r="M42" s="254"/>
      <c r="N42" s="254"/>
      <c r="O42" s="254"/>
      <c r="P42" s="254"/>
      <c r="Q42" s="254"/>
      <c r="R42" s="254"/>
      <c r="S42" s="254"/>
      <c r="T42" s="254"/>
      <c r="U42" s="254"/>
      <c r="V42" s="254"/>
      <c r="W42" s="254"/>
      <c r="X42" s="254"/>
      <c r="Y42" s="254"/>
      <c r="Z42" s="254"/>
      <c r="AA42" s="254"/>
      <c r="AB42" s="254"/>
      <c r="AC42" s="254"/>
      <c r="AD42" s="254"/>
      <c r="AE42" s="65"/>
    </row>
    <row r="43" spans="1:31" ht="22.5" customHeight="1" x14ac:dyDescent="0.4">
      <c r="A43" s="65"/>
      <c r="B43" s="65"/>
      <c r="C43" s="269"/>
      <c r="D43" s="270"/>
      <c r="E43" s="270"/>
      <c r="F43" s="270"/>
      <c r="G43" s="271"/>
      <c r="H43" s="269"/>
      <c r="I43" s="270"/>
      <c r="J43" s="270"/>
      <c r="K43" s="271"/>
      <c r="L43" s="254" t="s">
        <v>179</v>
      </c>
      <c r="M43" s="254"/>
      <c r="N43" s="254"/>
      <c r="O43" s="254" t="s">
        <v>180</v>
      </c>
      <c r="P43" s="254"/>
      <c r="Q43" s="254"/>
      <c r="R43" s="254" t="s">
        <v>181</v>
      </c>
      <c r="S43" s="254"/>
      <c r="T43" s="254"/>
      <c r="U43" s="254" t="s">
        <v>182</v>
      </c>
      <c r="V43" s="254"/>
      <c r="W43" s="254"/>
      <c r="X43" s="254" t="s">
        <v>183</v>
      </c>
      <c r="Y43" s="254"/>
      <c r="Z43" s="258"/>
      <c r="AA43" s="289" t="s">
        <v>18</v>
      </c>
      <c r="AB43" s="254"/>
      <c r="AC43" s="254"/>
      <c r="AD43" s="254"/>
      <c r="AE43" s="65"/>
    </row>
    <row r="44" spans="1:31" ht="26.25" customHeight="1" x14ac:dyDescent="0.4">
      <c r="A44" s="65"/>
      <c r="B44" s="65"/>
      <c r="C44" s="274"/>
      <c r="D44" s="275"/>
      <c r="E44" s="275"/>
      <c r="F44" s="275"/>
      <c r="G44" s="23" t="s">
        <v>178</v>
      </c>
      <c r="H44" s="255">
        <f>ROUNDDOWN(C44/1.65,0)</f>
        <v>0</v>
      </c>
      <c r="I44" s="256"/>
      <c r="J44" s="256"/>
      <c r="K44" s="23" t="s">
        <v>209</v>
      </c>
      <c r="L44" s="287"/>
      <c r="M44" s="288"/>
      <c r="N44" s="23" t="s">
        <v>209</v>
      </c>
      <c r="O44" s="287"/>
      <c r="P44" s="288"/>
      <c r="Q44" s="23" t="s">
        <v>209</v>
      </c>
      <c r="R44" s="287"/>
      <c r="S44" s="288"/>
      <c r="T44" s="23" t="s">
        <v>209</v>
      </c>
      <c r="U44" s="287"/>
      <c r="V44" s="288"/>
      <c r="W44" s="23" t="s">
        <v>209</v>
      </c>
      <c r="X44" s="287"/>
      <c r="Y44" s="288"/>
      <c r="Z44" s="28" t="s">
        <v>209</v>
      </c>
      <c r="AA44" s="257">
        <f>SUM(L44,O44,R44,U44,X44)</f>
        <v>0</v>
      </c>
      <c r="AB44" s="256"/>
      <c r="AC44" s="256"/>
      <c r="AD44" s="23" t="s">
        <v>209</v>
      </c>
      <c r="AE44" s="65"/>
    </row>
    <row r="45" spans="1:31" ht="18.75" customHeight="1" x14ac:dyDescent="0.4">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54"/>
      <c r="AE45" s="65"/>
    </row>
    <row r="46" spans="1:31" ht="18.75" customHeight="1" x14ac:dyDescent="0.4">
      <c r="A46" s="65"/>
      <c r="B46" s="55" t="s">
        <v>189</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54"/>
      <c r="AE46" s="65"/>
    </row>
    <row r="47" spans="1:31" ht="18.75" customHeight="1" x14ac:dyDescent="0.4">
      <c r="A47" s="65"/>
      <c r="B47" s="65"/>
      <c r="C47" s="277" t="s">
        <v>206</v>
      </c>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65"/>
    </row>
    <row r="48" spans="1:31" ht="7.5" customHeight="1" x14ac:dyDescent="0.4">
      <c r="A48" s="65"/>
      <c r="B48" s="65"/>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5"/>
    </row>
    <row r="49" spans="1:31" ht="18.75" customHeight="1" x14ac:dyDescent="0.4">
      <c r="A49" s="65"/>
      <c r="B49" s="65"/>
      <c r="C49" s="65" t="s">
        <v>190</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5"/>
    </row>
    <row r="50" spans="1:31" ht="22.5" customHeight="1" x14ac:dyDescent="0.4">
      <c r="A50" s="65"/>
      <c r="B50" s="65"/>
      <c r="C50" s="278"/>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80"/>
      <c r="AE50" s="65"/>
    </row>
    <row r="51" spans="1:31" ht="22.5" customHeight="1" x14ac:dyDescent="0.4">
      <c r="A51" s="65"/>
      <c r="B51" s="65"/>
      <c r="C51" s="281"/>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3"/>
      <c r="AE51" s="65"/>
    </row>
    <row r="52" spans="1:31" ht="22.5" customHeight="1" x14ac:dyDescent="0.4">
      <c r="A52" s="65"/>
      <c r="B52" s="65"/>
      <c r="C52" s="281"/>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3"/>
      <c r="AE52" s="65"/>
    </row>
    <row r="53" spans="1:31" ht="22.5" customHeight="1" x14ac:dyDescent="0.4">
      <c r="A53" s="65"/>
      <c r="B53" s="65"/>
      <c r="C53" s="281"/>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3"/>
      <c r="AE53" s="65"/>
    </row>
    <row r="54" spans="1:31" ht="22.5" customHeight="1" x14ac:dyDescent="0.4">
      <c r="A54" s="65"/>
      <c r="B54" s="65"/>
      <c r="C54" s="281"/>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3"/>
      <c r="AE54" s="65"/>
    </row>
    <row r="55" spans="1:31" ht="22.5" customHeight="1" x14ac:dyDescent="0.4">
      <c r="A55" s="65"/>
      <c r="B55" s="65"/>
      <c r="C55" s="281"/>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283"/>
      <c r="AE55" s="65"/>
    </row>
    <row r="56" spans="1:31" ht="22.5" customHeight="1" x14ac:dyDescent="0.4">
      <c r="A56" s="65"/>
      <c r="B56" s="65"/>
      <c r="C56" s="281"/>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3"/>
      <c r="AE56" s="65"/>
    </row>
    <row r="57" spans="1:31" ht="22.5" customHeight="1" x14ac:dyDescent="0.4">
      <c r="A57" s="65"/>
      <c r="B57" s="65"/>
      <c r="C57" s="284"/>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6"/>
      <c r="AE57" s="65"/>
    </row>
    <row r="58" spans="1:31" ht="18.75" customHeight="1" x14ac:dyDescent="0.4">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54"/>
      <c r="AE58" s="65"/>
    </row>
    <row r="59" spans="1:31" ht="18.75" customHeight="1" x14ac:dyDescent="0.4">
      <c r="A59" s="65"/>
      <c r="B59" s="65"/>
      <c r="C59" s="65" t="s">
        <v>191</v>
      </c>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5"/>
    </row>
    <row r="60" spans="1:31" ht="22.5" customHeight="1" x14ac:dyDescent="0.4">
      <c r="A60" s="65"/>
      <c r="B60" s="65"/>
      <c r="C60" s="278"/>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80"/>
      <c r="AE60" s="65"/>
    </row>
    <row r="61" spans="1:31" ht="22.5" customHeight="1" x14ac:dyDescent="0.4">
      <c r="A61" s="65"/>
      <c r="B61" s="65"/>
      <c r="C61" s="281"/>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3"/>
      <c r="AE61" s="65"/>
    </row>
    <row r="62" spans="1:31" ht="22.5" customHeight="1" x14ac:dyDescent="0.4">
      <c r="A62" s="65"/>
      <c r="B62" s="65"/>
      <c r="C62" s="281"/>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3"/>
      <c r="AE62" s="65"/>
    </row>
    <row r="63" spans="1:31" ht="22.5" customHeight="1" x14ac:dyDescent="0.4">
      <c r="A63" s="65"/>
      <c r="B63" s="65"/>
      <c r="C63" s="281"/>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3"/>
      <c r="AE63" s="65"/>
    </row>
    <row r="64" spans="1:31" ht="22.5" customHeight="1" x14ac:dyDescent="0.4">
      <c r="A64" s="65"/>
      <c r="B64" s="65"/>
      <c r="C64" s="281"/>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3"/>
      <c r="AE64" s="65"/>
    </row>
    <row r="65" spans="1:31" ht="22.5" customHeight="1" x14ac:dyDescent="0.4">
      <c r="A65" s="65"/>
      <c r="B65" s="65"/>
      <c r="C65" s="281"/>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3"/>
      <c r="AE65" s="65"/>
    </row>
    <row r="66" spans="1:31" ht="22.5" customHeight="1" x14ac:dyDescent="0.4">
      <c r="A66" s="65"/>
      <c r="B66" s="65"/>
      <c r="C66" s="281"/>
      <c r="D66" s="282"/>
      <c r="E66" s="282"/>
      <c r="F66" s="282"/>
      <c r="G66" s="282"/>
      <c r="H66" s="282"/>
      <c r="I66" s="282"/>
      <c r="J66" s="282"/>
      <c r="K66" s="282"/>
      <c r="L66" s="282"/>
      <c r="M66" s="282"/>
      <c r="N66" s="282"/>
      <c r="O66" s="282"/>
      <c r="P66" s="282"/>
      <c r="Q66" s="282"/>
      <c r="R66" s="282"/>
      <c r="S66" s="282"/>
      <c r="T66" s="282"/>
      <c r="U66" s="282"/>
      <c r="V66" s="282"/>
      <c r="W66" s="282"/>
      <c r="X66" s="282"/>
      <c r="Y66" s="282"/>
      <c r="Z66" s="282"/>
      <c r="AA66" s="282"/>
      <c r="AB66" s="282"/>
      <c r="AC66" s="282"/>
      <c r="AD66" s="283"/>
      <c r="AE66" s="65"/>
    </row>
    <row r="67" spans="1:31" ht="22.5" customHeight="1" x14ac:dyDescent="0.4">
      <c r="A67" s="65"/>
      <c r="B67" s="65"/>
      <c r="C67" s="284"/>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c r="AD67" s="286"/>
      <c r="AE67" s="65"/>
    </row>
    <row r="68" spans="1:31" ht="18.75" customHeight="1" x14ac:dyDescent="0.4">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54"/>
      <c r="AE68" s="65"/>
    </row>
    <row r="69" spans="1:31" ht="18.75" customHeight="1" x14ac:dyDescent="0.4">
      <c r="A69" s="65"/>
      <c r="B69" s="55" t="s">
        <v>172</v>
      </c>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54"/>
      <c r="AE69" s="65"/>
    </row>
    <row r="70" spans="1:31" ht="18.75" customHeight="1" x14ac:dyDescent="0.4">
      <c r="A70" s="65"/>
      <c r="B70" s="65"/>
      <c r="C70" s="254"/>
      <c r="D70" s="254"/>
      <c r="E70" s="254"/>
      <c r="F70" s="254"/>
      <c r="G70" s="254"/>
      <c r="H70" s="258" t="s">
        <v>158</v>
      </c>
      <c r="I70" s="259"/>
      <c r="J70" s="259"/>
      <c r="K70" s="259"/>
      <c r="L70" s="260"/>
      <c r="M70" s="254" t="s">
        <v>160</v>
      </c>
      <c r="N70" s="254"/>
      <c r="O70" s="254"/>
      <c r="P70" s="254"/>
      <c r="Q70" s="254"/>
      <c r="R70" s="254"/>
      <c r="S70" s="254"/>
      <c r="T70" s="254"/>
      <c r="U70" s="254"/>
      <c r="V70" s="254"/>
      <c r="W70" s="254"/>
      <c r="X70" s="254"/>
      <c r="Y70" s="254"/>
      <c r="Z70" s="254"/>
      <c r="AA70" s="254"/>
      <c r="AB70" s="65"/>
      <c r="AC70" s="65"/>
      <c r="AD70" s="54"/>
      <c r="AE70" s="65"/>
    </row>
    <row r="71" spans="1:31" ht="26.25" customHeight="1" x14ac:dyDescent="0.4">
      <c r="A71" s="65"/>
      <c r="B71" s="65"/>
      <c r="C71" s="254" t="s">
        <v>156</v>
      </c>
      <c r="D71" s="254"/>
      <c r="E71" s="254"/>
      <c r="F71" s="254"/>
      <c r="G71" s="254"/>
      <c r="H71" s="20" t="s">
        <v>5</v>
      </c>
      <c r="I71" s="264"/>
      <c r="J71" s="264"/>
      <c r="K71" s="264"/>
      <c r="L71" s="21" t="s">
        <v>159</v>
      </c>
      <c r="M71" s="276"/>
      <c r="N71" s="276"/>
      <c r="O71" s="276"/>
      <c r="P71" s="276"/>
      <c r="Q71" s="276"/>
      <c r="R71" s="276"/>
      <c r="S71" s="276"/>
      <c r="T71" s="276"/>
      <c r="U71" s="276"/>
      <c r="V71" s="276"/>
      <c r="W71" s="276"/>
      <c r="X71" s="276"/>
      <c r="Y71" s="276"/>
      <c r="Z71" s="276"/>
      <c r="AA71" s="276"/>
      <c r="AB71" s="65"/>
      <c r="AC71" s="65"/>
      <c r="AD71" s="54"/>
      <c r="AE71" s="65"/>
    </row>
    <row r="72" spans="1:31" ht="26.25" customHeight="1" x14ac:dyDescent="0.4">
      <c r="A72" s="65"/>
      <c r="B72" s="65"/>
      <c r="C72" s="254" t="s">
        <v>157</v>
      </c>
      <c r="D72" s="254"/>
      <c r="E72" s="254"/>
      <c r="F72" s="254"/>
      <c r="G72" s="254"/>
      <c r="H72" s="20" t="s">
        <v>5</v>
      </c>
      <c r="I72" s="264"/>
      <c r="J72" s="264"/>
      <c r="K72" s="264"/>
      <c r="L72" s="21" t="s">
        <v>159</v>
      </c>
      <c r="M72" s="276"/>
      <c r="N72" s="276"/>
      <c r="O72" s="276"/>
      <c r="P72" s="276"/>
      <c r="Q72" s="276"/>
      <c r="R72" s="276"/>
      <c r="S72" s="276"/>
      <c r="T72" s="276"/>
      <c r="U72" s="276"/>
      <c r="V72" s="276"/>
      <c r="W72" s="276"/>
      <c r="X72" s="276"/>
      <c r="Y72" s="276"/>
      <c r="Z72" s="276"/>
      <c r="AA72" s="276"/>
      <c r="AB72" s="65"/>
      <c r="AC72" s="65"/>
      <c r="AD72" s="54"/>
      <c r="AE72" s="65"/>
    </row>
    <row r="73" spans="1:31" ht="18.75" customHeight="1" x14ac:dyDescent="0.4">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54"/>
      <c r="AE73" s="65"/>
    </row>
    <row r="74" spans="1:31" ht="18.75" customHeight="1" x14ac:dyDescent="0.4">
      <c r="A74" s="65"/>
      <c r="B74" s="55" t="s">
        <v>173</v>
      </c>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row>
    <row r="75" spans="1:31" ht="18.75" customHeight="1" x14ac:dyDescent="0.4">
      <c r="A75" s="65"/>
      <c r="B75" s="65"/>
      <c r="C75" s="65" t="s">
        <v>61</v>
      </c>
      <c r="D75" s="65" t="s">
        <v>79</v>
      </c>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row>
    <row r="76" spans="1:31" ht="18.75" customHeight="1" x14ac:dyDescent="0.4">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row>
  </sheetData>
  <mergeCells count="135">
    <mergeCell ref="L42:AD42"/>
    <mergeCell ref="R25:U25"/>
    <mergeCell ref="W25:Z25"/>
    <mergeCell ref="O30:R30"/>
    <mergeCell ref="O31:R31"/>
    <mergeCell ref="O32:R32"/>
    <mergeCell ref="O33:R33"/>
    <mergeCell ref="O34:R34"/>
    <mergeCell ref="O43:Q43"/>
    <mergeCell ref="R43:T43"/>
    <mergeCell ref="U43:W43"/>
    <mergeCell ref="X43:Z43"/>
    <mergeCell ref="T35:AD35"/>
    <mergeCell ref="T36:AD36"/>
    <mergeCell ref="O29:S29"/>
    <mergeCell ref="K33:N33"/>
    <mergeCell ref="K34:N36"/>
    <mergeCell ref="K31:N31"/>
    <mergeCell ref="K32:N32"/>
    <mergeCell ref="K29:N29"/>
    <mergeCell ref="K30:N30"/>
    <mergeCell ref="C23:AD23"/>
    <mergeCell ref="C24:G24"/>
    <mergeCell ref="H24:L24"/>
    <mergeCell ref="C20:G20"/>
    <mergeCell ref="U14:X14"/>
    <mergeCell ref="Y14:AB14"/>
    <mergeCell ref="I15:K15"/>
    <mergeCell ref="U15:W15"/>
    <mergeCell ref="Y15:AA15"/>
    <mergeCell ref="R18:V18"/>
    <mergeCell ref="W18:AA18"/>
    <mergeCell ref="C19:G19"/>
    <mergeCell ref="H19:K19"/>
    <mergeCell ref="H20:K20"/>
    <mergeCell ref="M18:Q18"/>
    <mergeCell ref="M20:P20"/>
    <mergeCell ref="R19:U19"/>
    <mergeCell ref="R20:U20"/>
    <mergeCell ref="C15:H15"/>
    <mergeCell ref="C14:H14"/>
    <mergeCell ref="I14:L14"/>
    <mergeCell ref="M14:P14"/>
    <mergeCell ref="Q14:T14"/>
    <mergeCell ref="C18:G18"/>
    <mergeCell ref="C30:J30"/>
    <mergeCell ref="R24:V24"/>
    <mergeCell ref="W24:AA24"/>
    <mergeCell ref="K37:N37"/>
    <mergeCell ref="C31:J31"/>
    <mergeCell ref="C32:J32"/>
    <mergeCell ref="C33:J33"/>
    <mergeCell ref="C37:J37"/>
    <mergeCell ref="C34:J36"/>
    <mergeCell ref="T29:AD29"/>
    <mergeCell ref="T30:AD30"/>
    <mergeCell ref="T31:AD31"/>
    <mergeCell ref="T32:AD32"/>
    <mergeCell ref="T33:AD33"/>
    <mergeCell ref="C25:F25"/>
    <mergeCell ref="H25:K25"/>
    <mergeCell ref="M25:P25"/>
    <mergeCell ref="C29:J29"/>
    <mergeCell ref="O35:R35"/>
    <mergeCell ref="O36:R36"/>
    <mergeCell ref="O37:R37"/>
    <mergeCell ref="M24:Q24"/>
    <mergeCell ref="T37:AD37"/>
    <mergeCell ref="T34:AD34"/>
    <mergeCell ref="C44:F44"/>
    <mergeCell ref="L43:N43"/>
    <mergeCell ref="M72:AA72"/>
    <mergeCell ref="C71:G71"/>
    <mergeCell ref="C72:G72"/>
    <mergeCell ref="C70:G70"/>
    <mergeCell ref="H70:L70"/>
    <mergeCell ref="I71:K71"/>
    <mergeCell ref="I72:K72"/>
    <mergeCell ref="C47:AD47"/>
    <mergeCell ref="C50:AD57"/>
    <mergeCell ref="C60:AD67"/>
    <mergeCell ref="M71:AA71"/>
    <mergeCell ref="M70:AA70"/>
    <mergeCell ref="H44:J44"/>
    <mergeCell ref="L44:M44"/>
    <mergeCell ref="O44:P44"/>
    <mergeCell ref="R44:S44"/>
    <mergeCell ref="U44:V44"/>
    <mergeCell ref="X44:Y44"/>
    <mergeCell ref="AA44:AC44"/>
    <mergeCell ref="C42:G43"/>
    <mergeCell ref="H42:K43"/>
    <mergeCell ref="AA43:AD43"/>
    <mergeCell ref="AB9:AC9"/>
    <mergeCell ref="M11:N11"/>
    <mergeCell ref="P11:Q11"/>
    <mergeCell ref="Y11:Z11"/>
    <mergeCell ref="AB11:AC11"/>
    <mergeCell ref="J11:K11"/>
    <mergeCell ref="G11:H11"/>
    <mergeCell ref="G10:H10"/>
    <mergeCell ref="J10:K10"/>
    <mergeCell ref="M10:N10"/>
    <mergeCell ref="P10:Q10"/>
    <mergeCell ref="S10:T10"/>
    <mergeCell ref="V10:W10"/>
    <mergeCell ref="Y10:Z10"/>
    <mergeCell ref="AB10:AC10"/>
    <mergeCell ref="S11:T11"/>
    <mergeCell ref="V11:W11"/>
    <mergeCell ref="V9:W9"/>
    <mergeCell ref="H18:L18"/>
    <mergeCell ref="M19:P19"/>
    <mergeCell ref="M15:O15"/>
    <mergeCell ref="Q15:S15"/>
    <mergeCell ref="W19:Z19"/>
    <mergeCell ref="W20:Z20"/>
    <mergeCell ref="C10:F10"/>
    <mergeCell ref="C11:F11"/>
    <mergeCell ref="B2:AD2"/>
    <mergeCell ref="T4:AD4"/>
    <mergeCell ref="C9:F9"/>
    <mergeCell ref="G9:H9"/>
    <mergeCell ref="J9:K9"/>
    <mergeCell ref="M9:N9"/>
    <mergeCell ref="P9:Q9"/>
    <mergeCell ref="C7:F8"/>
    <mergeCell ref="G7:R7"/>
    <mergeCell ref="S7:AD7"/>
    <mergeCell ref="S9:T9"/>
    <mergeCell ref="G8:L8"/>
    <mergeCell ref="M8:R8"/>
    <mergeCell ref="S8:X8"/>
    <mergeCell ref="Y8:AD8"/>
    <mergeCell ref="Y9:Z9"/>
  </mergeCells>
  <phoneticPr fontId="3"/>
  <conditionalFormatting sqref="T4:AD4 G9:H11 J9:K11 M9:N11 P9:Q11 S9:T11 V9:W11 Y9:Z11 AB9:AC11 I15:K15 M15:O15 Q15:S15 U15:W15 Y15:AA15 H19:K20 M19:P20 R19:U20 C25:F25 H25:K25 M25:P25 R25:U25 O30:R37 C44:F44 L44:M44 O44:P44 R44:S44 U44:V44 X44:Y44 C50:AD57 C60:AD67 I71:K72 M71:AA72">
    <cfRule type="containsBlanks" dxfId="7" priority="1">
      <formula>LEN(TRIM(C4))=0</formula>
    </cfRule>
  </conditionalFormatting>
  <printOptions horizontalCentered="1"/>
  <pageMargins left="0.19685039370078741" right="0.19685039370078741" top="0.39370078740157483" bottom="0.39370078740157483" header="0.31496062992125984" footer="0.31496062992125984"/>
  <pageSetup paperSize="9" scale="82" orientation="portrait" r:id="rId1"/>
  <rowBreaks count="1" manualBreakCount="1">
    <brk id="3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
  <sheetViews>
    <sheetView showGridLines="0" view="pageBreakPreview" zoomScaleNormal="100" zoomScaleSheetLayoutView="100" workbookViewId="0"/>
  </sheetViews>
  <sheetFormatPr defaultColWidth="3.125" defaultRowHeight="18.75" customHeight="1" x14ac:dyDescent="0.4"/>
  <cols>
    <col min="1" max="16384" width="3.125" style="1"/>
  </cols>
  <sheetData>
    <row r="1" spans="1:31" ht="18.75" customHeight="1" x14ac:dyDescent="0.4">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54" t="s">
        <v>162</v>
      </c>
      <c r="AE1" s="65"/>
    </row>
    <row r="2" spans="1:31" ht="26.25" customHeight="1" x14ac:dyDescent="0.4">
      <c r="A2" s="65"/>
      <c r="B2" s="261" t="s">
        <v>94</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65"/>
    </row>
    <row r="3" spans="1:31" ht="18.75" customHeight="1" x14ac:dyDescent="0.4">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row>
    <row r="4" spans="1:31" ht="18.75" customHeight="1" x14ac:dyDescent="0.4">
      <c r="A4" s="65"/>
      <c r="B4" s="65"/>
      <c r="C4" s="65"/>
      <c r="D4" s="65"/>
      <c r="E4" s="65"/>
      <c r="F4" s="65"/>
      <c r="G4" s="65"/>
      <c r="H4" s="65"/>
      <c r="I4" s="65"/>
      <c r="J4" s="65"/>
      <c r="K4" s="65"/>
      <c r="L4" s="65"/>
      <c r="M4" s="65"/>
      <c r="N4" s="65"/>
      <c r="O4" s="65"/>
      <c r="P4" s="65"/>
      <c r="Q4" s="65"/>
      <c r="R4" s="65"/>
      <c r="S4" s="54" t="s">
        <v>63</v>
      </c>
      <c r="T4" s="262"/>
      <c r="U4" s="262"/>
      <c r="V4" s="262"/>
      <c r="W4" s="262"/>
      <c r="X4" s="262"/>
      <c r="Y4" s="262"/>
      <c r="Z4" s="262"/>
      <c r="AA4" s="262"/>
      <c r="AB4" s="262"/>
      <c r="AC4" s="262"/>
      <c r="AD4" s="262"/>
      <c r="AE4" s="65"/>
    </row>
    <row r="5" spans="1:31" ht="18.75" customHeight="1" x14ac:dyDescent="0.4">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row>
    <row r="6" spans="1:31" ht="18.75" customHeight="1" x14ac:dyDescent="0.4">
      <c r="A6" s="65"/>
      <c r="B6" s="65" t="s">
        <v>95</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54" t="s">
        <v>17</v>
      </c>
      <c r="AE6" s="65"/>
    </row>
    <row r="7" spans="1:31" ht="18.75" customHeight="1" x14ac:dyDescent="0.4">
      <c r="A7" s="65"/>
      <c r="B7" s="254" t="s">
        <v>96</v>
      </c>
      <c r="C7" s="254"/>
      <c r="D7" s="254"/>
      <c r="E7" s="254"/>
      <c r="F7" s="254"/>
      <c r="G7" s="254"/>
      <c r="H7" s="254"/>
      <c r="I7" s="254"/>
      <c r="J7" s="254"/>
      <c r="K7" s="254"/>
      <c r="L7" s="254"/>
      <c r="M7" s="254" t="s">
        <v>105</v>
      </c>
      <c r="N7" s="254"/>
      <c r="O7" s="254"/>
      <c r="P7" s="254"/>
      <c r="Q7" s="254"/>
      <c r="R7" s="254" t="s">
        <v>106</v>
      </c>
      <c r="S7" s="254"/>
      <c r="T7" s="254"/>
      <c r="U7" s="254"/>
      <c r="V7" s="254"/>
      <c r="W7" s="254"/>
      <c r="X7" s="254"/>
      <c r="Y7" s="254"/>
      <c r="Z7" s="254"/>
      <c r="AA7" s="254"/>
      <c r="AB7" s="254"/>
      <c r="AC7" s="254"/>
      <c r="AD7" s="254"/>
      <c r="AE7" s="65"/>
    </row>
    <row r="8" spans="1:31" ht="41.25" customHeight="1" x14ac:dyDescent="0.4">
      <c r="A8" s="65"/>
      <c r="B8" s="380" t="s">
        <v>97</v>
      </c>
      <c r="C8" s="380"/>
      <c r="D8" s="380"/>
      <c r="E8" s="380"/>
      <c r="F8" s="380"/>
      <c r="G8" s="380"/>
      <c r="H8" s="380"/>
      <c r="I8" s="380"/>
      <c r="J8" s="380"/>
      <c r="K8" s="380"/>
      <c r="L8" s="380"/>
      <c r="M8" s="372"/>
      <c r="N8" s="372"/>
      <c r="O8" s="372"/>
      <c r="P8" s="372"/>
      <c r="Q8" s="372"/>
      <c r="R8" s="373"/>
      <c r="S8" s="373"/>
      <c r="T8" s="373"/>
      <c r="U8" s="373"/>
      <c r="V8" s="373"/>
      <c r="W8" s="373"/>
      <c r="X8" s="373"/>
      <c r="Y8" s="373"/>
      <c r="Z8" s="373"/>
      <c r="AA8" s="373"/>
      <c r="AB8" s="373"/>
      <c r="AC8" s="373"/>
      <c r="AD8" s="373"/>
      <c r="AE8" s="65"/>
    </row>
    <row r="9" spans="1:31" ht="41.25" customHeight="1" x14ac:dyDescent="0.4">
      <c r="A9" s="65"/>
      <c r="B9" s="294" t="s">
        <v>98</v>
      </c>
      <c r="C9" s="295"/>
      <c r="D9" s="295"/>
      <c r="E9" s="295"/>
      <c r="F9" s="295"/>
      <c r="G9" s="295"/>
      <c r="H9" s="295"/>
      <c r="I9" s="295"/>
      <c r="J9" s="295"/>
      <c r="K9" s="295"/>
      <c r="L9" s="296"/>
      <c r="M9" s="381">
        <f>SUM(M10:Q15)</f>
        <v>0</v>
      </c>
      <c r="N9" s="382"/>
      <c r="O9" s="382"/>
      <c r="P9" s="382"/>
      <c r="Q9" s="383"/>
      <c r="R9" s="384"/>
      <c r="S9" s="385"/>
      <c r="T9" s="385"/>
      <c r="U9" s="385"/>
      <c r="V9" s="385"/>
      <c r="W9" s="385"/>
      <c r="X9" s="385"/>
      <c r="Y9" s="385"/>
      <c r="Z9" s="385"/>
      <c r="AA9" s="385"/>
      <c r="AB9" s="385"/>
      <c r="AC9" s="385"/>
      <c r="AD9" s="386"/>
      <c r="AE9" s="65"/>
    </row>
    <row r="10" spans="1:31" ht="37.5" customHeight="1" x14ac:dyDescent="0.4">
      <c r="A10" s="65"/>
      <c r="B10" s="374"/>
      <c r="C10" s="309" t="s">
        <v>99</v>
      </c>
      <c r="D10" s="310"/>
      <c r="E10" s="310"/>
      <c r="F10" s="310"/>
      <c r="G10" s="310"/>
      <c r="H10" s="310"/>
      <c r="I10" s="310"/>
      <c r="J10" s="310"/>
      <c r="K10" s="310"/>
      <c r="L10" s="311"/>
      <c r="M10" s="375"/>
      <c r="N10" s="376"/>
      <c r="O10" s="376"/>
      <c r="P10" s="376"/>
      <c r="Q10" s="377"/>
      <c r="R10" s="347"/>
      <c r="S10" s="378"/>
      <c r="T10" s="378"/>
      <c r="U10" s="378"/>
      <c r="V10" s="378"/>
      <c r="W10" s="378"/>
      <c r="X10" s="378"/>
      <c r="Y10" s="378"/>
      <c r="Z10" s="378"/>
      <c r="AA10" s="378"/>
      <c r="AB10" s="378"/>
      <c r="AC10" s="378"/>
      <c r="AD10" s="379"/>
      <c r="AE10" s="65"/>
    </row>
    <row r="11" spans="1:31" ht="37.5" customHeight="1" x14ac:dyDescent="0.4">
      <c r="A11" s="65"/>
      <c r="B11" s="374"/>
      <c r="C11" s="315" t="s">
        <v>100</v>
      </c>
      <c r="D11" s="316"/>
      <c r="E11" s="316"/>
      <c r="F11" s="316"/>
      <c r="G11" s="316"/>
      <c r="H11" s="316"/>
      <c r="I11" s="316"/>
      <c r="J11" s="316"/>
      <c r="K11" s="316"/>
      <c r="L11" s="317"/>
      <c r="M11" s="362"/>
      <c r="N11" s="363"/>
      <c r="O11" s="363"/>
      <c r="P11" s="363"/>
      <c r="Q11" s="364"/>
      <c r="R11" s="346"/>
      <c r="S11" s="365"/>
      <c r="T11" s="365"/>
      <c r="U11" s="365"/>
      <c r="V11" s="365"/>
      <c r="W11" s="365"/>
      <c r="X11" s="365"/>
      <c r="Y11" s="365"/>
      <c r="Z11" s="365"/>
      <c r="AA11" s="365"/>
      <c r="AB11" s="365"/>
      <c r="AC11" s="365"/>
      <c r="AD11" s="366"/>
      <c r="AE11" s="65"/>
    </row>
    <row r="12" spans="1:31" ht="37.5" customHeight="1" x14ac:dyDescent="0.4">
      <c r="A12" s="65"/>
      <c r="B12" s="374"/>
      <c r="C12" s="315" t="s">
        <v>101</v>
      </c>
      <c r="D12" s="316"/>
      <c r="E12" s="316"/>
      <c r="F12" s="316"/>
      <c r="G12" s="316"/>
      <c r="H12" s="316"/>
      <c r="I12" s="316"/>
      <c r="J12" s="316"/>
      <c r="K12" s="316"/>
      <c r="L12" s="317"/>
      <c r="M12" s="362"/>
      <c r="N12" s="363"/>
      <c r="O12" s="363"/>
      <c r="P12" s="363"/>
      <c r="Q12" s="364"/>
      <c r="R12" s="346"/>
      <c r="S12" s="365"/>
      <c r="T12" s="365"/>
      <c r="U12" s="365"/>
      <c r="V12" s="365"/>
      <c r="W12" s="365"/>
      <c r="X12" s="365"/>
      <c r="Y12" s="365"/>
      <c r="Z12" s="365"/>
      <c r="AA12" s="365"/>
      <c r="AB12" s="365"/>
      <c r="AC12" s="365"/>
      <c r="AD12" s="366"/>
      <c r="AE12" s="65"/>
    </row>
    <row r="13" spans="1:31" ht="37.5" customHeight="1" x14ac:dyDescent="0.4">
      <c r="A13" s="65"/>
      <c r="B13" s="374"/>
      <c r="C13" s="315" t="s">
        <v>102</v>
      </c>
      <c r="D13" s="316"/>
      <c r="E13" s="316"/>
      <c r="F13" s="316"/>
      <c r="G13" s="316"/>
      <c r="H13" s="316"/>
      <c r="I13" s="316"/>
      <c r="J13" s="316"/>
      <c r="K13" s="316"/>
      <c r="L13" s="317"/>
      <c r="M13" s="362"/>
      <c r="N13" s="363"/>
      <c r="O13" s="363"/>
      <c r="P13" s="363"/>
      <c r="Q13" s="364"/>
      <c r="R13" s="346"/>
      <c r="S13" s="365"/>
      <c r="T13" s="365"/>
      <c r="U13" s="365"/>
      <c r="V13" s="365"/>
      <c r="W13" s="365"/>
      <c r="X13" s="365"/>
      <c r="Y13" s="365"/>
      <c r="Z13" s="365"/>
      <c r="AA13" s="365"/>
      <c r="AB13" s="365"/>
      <c r="AC13" s="365"/>
      <c r="AD13" s="366"/>
      <c r="AE13" s="65"/>
    </row>
    <row r="14" spans="1:31" ht="37.5" customHeight="1" x14ac:dyDescent="0.4">
      <c r="A14" s="65"/>
      <c r="B14" s="374"/>
      <c r="C14" s="315" t="s">
        <v>184</v>
      </c>
      <c r="D14" s="316"/>
      <c r="E14" s="316"/>
      <c r="F14" s="316"/>
      <c r="G14" s="316"/>
      <c r="H14" s="316"/>
      <c r="I14" s="316"/>
      <c r="J14" s="316"/>
      <c r="K14" s="316"/>
      <c r="L14" s="317"/>
      <c r="M14" s="362"/>
      <c r="N14" s="363"/>
      <c r="O14" s="363"/>
      <c r="P14" s="363"/>
      <c r="Q14" s="364"/>
      <c r="R14" s="346"/>
      <c r="S14" s="365"/>
      <c r="T14" s="365"/>
      <c r="U14" s="365"/>
      <c r="V14" s="365"/>
      <c r="W14" s="365"/>
      <c r="X14" s="365"/>
      <c r="Y14" s="365"/>
      <c r="Z14" s="365"/>
      <c r="AA14" s="365"/>
      <c r="AB14" s="365"/>
      <c r="AC14" s="365"/>
      <c r="AD14" s="366"/>
      <c r="AE14" s="65"/>
    </row>
    <row r="15" spans="1:31" ht="37.5" customHeight="1" x14ac:dyDescent="0.4">
      <c r="A15" s="65"/>
      <c r="B15" s="269"/>
      <c r="C15" s="318" t="s">
        <v>185</v>
      </c>
      <c r="D15" s="319"/>
      <c r="E15" s="319"/>
      <c r="F15" s="319"/>
      <c r="G15" s="319"/>
      <c r="H15" s="319"/>
      <c r="I15" s="319"/>
      <c r="J15" s="319"/>
      <c r="K15" s="319"/>
      <c r="L15" s="320"/>
      <c r="M15" s="387"/>
      <c r="N15" s="388"/>
      <c r="O15" s="388"/>
      <c r="P15" s="388"/>
      <c r="Q15" s="389"/>
      <c r="R15" s="322"/>
      <c r="S15" s="370"/>
      <c r="T15" s="370"/>
      <c r="U15" s="370"/>
      <c r="V15" s="370"/>
      <c r="W15" s="370"/>
      <c r="X15" s="370"/>
      <c r="Y15" s="370"/>
      <c r="Z15" s="370"/>
      <c r="AA15" s="370"/>
      <c r="AB15" s="370"/>
      <c r="AC15" s="370"/>
      <c r="AD15" s="371"/>
      <c r="AE15" s="65"/>
    </row>
    <row r="16" spans="1:31" ht="41.25" customHeight="1" thickBot="1" x14ac:dyDescent="0.45">
      <c r="A16" s="65"/>
      <c r="B16" s="331" t="s">
        <v>103</v>
      </c>
      <c r="C16" s="332"/>
      <c r="D16" s="332"/>
      <c r="E16" s="332"/>
      <c r="F16" s="332"/>
      <c r="G16" s="332"/>
      <c r="H16" s="332"/>
      <c r="I16" s="332"/>
      <c r="J16" s="332"/>
      <c r="K16" s="332"/>
      <c r="L16" s="333"/>
      <c r="M16" s="337"/>
      <c r="N16" s="338"/>
      <c r="O16" s="338"/>
      <c r="P16" s="338"/>
      <c r="Q16" s="339"/>
      <c r="R16" s="340"/>
      <c r="S16" s="341"/>
      <c r="T16" s="341"/>
      <c r="U16" s="341"/>
      <c r="V16" s="341"/>
      <c r="W16" s="341"/>
      <c r="X16" s="341"/>
      <c r="Y16" s="341"/>
      <c r="Z16" s="341"/>
      <c r="AA16" s="341"/>
      <c r="AB16" s="341"/>
      <c r="AC16" s="341"/>
      <c r="AD16" s="342"/>
      <c r="AE16" s="65"/>
    </row>
    <row r="17" spans="1:31" ht="41.25" customHeight="1" thickTop="1" x14ac:dyDescent="0.4">
      <c r="A17" s="65"/>
      <c r="B17" s="300" t="s">
        <v>104</v>
      </c>
      <c r="C17" s="301"/>
      <c r="D17" s="301"/>
      <c r="E17" s="301"/>
      <c r="F17" s="301"/>
      <c r="G17" s="301"/>
      <c r="H17" s="301"/>
      <c r="I17" s="301"/>
      <c r="J17" s="301"/>
      <c r="K17" s="301"/>
      <c r="L17" s="302"/>
      <c r="M17" s="325">
        <f>SUM(M8,M9,M16)</f>
        <v>0</v>
      </c>
      <c r="N17" s="326"/>
      <c r="O17" s="326"/>
      <c r="P17" s="326"/>
      <c r="Q17" s="327"/>
      <c r="R17" s="328"/>
      <c r="S17" s="329"/>
      <c r="T17" s="329"/>
      <c r="U17" s="329"/>
      <c r="V17" s="329"/>
      <c r="W17" s="329"/>
      <c r="X17" s="329"/>
      <c r="Y17" s="329"/>
      <c r="Z17" s="329"/>
      <c r="AA17" s="329"/>
      <c r="AB17" s="329"/>
      <c r="AC17" s="329"/>
      <c r="AD17" s="330"/>
      <c r="AE17" s="65"/>
    </row>
    <row r="18" spans="1:31" ht="18.75" customHeight="1" x14ac:dyDescent="0.4">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row>
    <row r="19" spans="1:31" ht="18.75" customHeight="1" x14ac:dyDescent="0.4">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54" t="s">
        <v>163</v>
      </c>
      <c r="AE19" s="65"/>
    </row>
    <row r="20" spans="1:31" ht="7.5" customHeight="1" x14ac:dyDescent="0.4">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54"/>
      <c r="AE20" s="65"/>
    </row>
    <row r="21" spans="1:31" ht="18.75" customHeight="1" x14ac:dyDescent="0.4">
      <c r="A21" s="65"/>
      <c r="B21" s="65" t="s">
        <v>107</v>
      </c>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54" t="s">
        <v>17</v>
      </c>
      <c r="AE21" s="65"/>
    </row>
    <row r="22" spans="1:31" ht="18.75" customHeight="1" x14ac:dyDescent="0.4">
      <c r="A22" s="65"/>
      <c r="B22" s="254" t="s">
        <v>96</v>
      </c>
      <c r="C22" s="254"/>
      <c r="D22" s="254"/>
      <c r="E22" s="254"/>
      <c r="F22" s="254"/>
      <c r="G22" s="254"/>
      <c r="H22" s="254"/>
      <c r="I22" s="254"/>
      <c r="J22" s="254"/>
      <c r="K22" s="254"/>
      <c r="L22" s="254"/>
      <c r="M22" s="254" t="s">
        <v>105</v>
      </c>
      <c r="N22" s="254"/>
      <c r="O22" s="254"/>
      <c r="P22" s="254"/>
      <c r="Q22" s="254"/>
      <c r="R22" s="254" t="s">
        <v>106</v>
      </c>
      <c r="S22" s="254"/>
      <c r="T22" s="254"/>
      <c r="U22" s="254"/>
      <c r="V22" s="254"/>
      <c r="W22" s="254"/>
      <c r="X22" s="254"/>
      <c r="Y22" s="254"/>
      <c r="Z22" s="254"/>
      <c r="AA22" s="254"/>
      <c r="AB22" s="254"/>
      <c r="AC22" s="254"/>
      <c r="AD22" s="254"/>
      <c r="AE22" s="65"/>
    </row>
    <row r="23" spans="1:31" ht="22.5" customHeight="1" x14ac:dyDescent="0.4">
      <c r="A23" s="65"/>
      <c r="B23" s="294" t="s">
        <v>108</v>
      </c>
      <c r="C23" s="295"/>
      <c r="D23" s="295"/>
      <c r="E23" s="295"/>
      <c r="F23" s="295"/>
      <c r="G23" s="295"/>
      <c r="H23" s="295"/>
      <c r="I23" s="295"/>
      <c r="J23" s="295"/>
      <c r="K23" s="295"/>
      <c r="L23" s="296"/>
      <c r="M23" s="372">
        <f>SUM(M24:Q31)</f>
        <v>0</v>
      </c>
      <c r="N23" s="372"/>
      <c r="O23" s="372"/>
      <c r="P23" s="372"/>
      <c r="Q23" s="372"/>
      <c r="R23" s="373"/>
      <c r="S23" s="373"/>
      <c r="T23" s="373"/>
      <c r="U23" s="373"/>
      <c r="V23" s="373"/>
      <c r="W23" s="373"/>
      <c r="X23" s="373"/>
      <c r="Y23" s="373"/>
      <c r="Z23" s="373"/>
      <c r="AA23" s="373"/>
      <c r="AB23" s="373"/>
      <c r="AC23" s="373"/>
      <c r="AD23" s="373"/>
      <c r="AE23" s="65"/>
    </row>
    <row r="24" spans="1:31" ht="22.5" customHeight="1" x14ac:dyDescent="0.4">
      <c r="A24" s="65"/>
      <c r="B24" s="64"/>
      <c r="C24" s="367" t="s">
        <v>249</v>
      </c>
      <c r="D24" s="368"/>
      <c r="E24" s="368"/>
      <c r="F24" s="368"/>
      <c r="G24" s="368"/>
      <c r="H24" s="368"/>
      <c r="I24" s="368"/>
      <c r="J24" s="368"/>
      <c r="K24" s="368"/>
      <c r="L24" s="369"/>
      <c r="M24" s="348"/>
      <c r="N24" s="348"/>
      <c r="O24" s="348"/>
      <c r="P24" s="348"/>
      <c r="Q24" s="348"/>
      <c r="R24" s="349"/>
      <c r="S24" s="349"/>
      <c r="T24" s="349"/>
      <c r="U24" s="349"/>
      <c r="V24" s="349"/>
      <c r="W24" s="349"/>
      <c r="X24" s="349"/>
      <c r="Y24" s="349"/>
      <c r="Z24" s="349"/>
      <c r="AA24" s="349"/>
      <c r="AB24" s="349"/>
      <c r="AC24" s="349"/>
      <c r="AD24" s="349"/>
      <c r="AE24" s="65"/>
    </row>
    <row r="25" spans="1:31" ht="22.5" customHeight="1" x14ac:dyDescent="0.4">
      <c r="A25" s="65"/>
      <c r="B25" s="64"/>
      <c r="C25" s="357" t="s">
        <v>117</v>
      </c>
      <c r="D25" s="358"/>
      <c r="E25" s="358"/>
      <c r="F25" s="358"/>
      <c r="G25" s="358"/>
      <c r="H25" s="358"/>
      <c r="I25" s="358"/>
      <c r="J25" s="358"/>
      <c r="K25" s="358"/>
      <c r="L25" s="359"/>
      <c r="M25" s="323"/>
      <c r="N25" s="323"/>
      <c r="O25" s="323"/>
      <c r="P25" s="323"/>
      <c r="Q25" s="323"/>
      <c r="R25" s="343"/>
      <c r="S25" s="343"/>
      <c r="T25" s="343"/>
      <c r="U25" s="343"/>
      <c r="V25" s="343"/>
      <c r="W25" s="343"/>
      <c r="X25" s="343"/>
      <c r="Y25" s="343"/>
      <c r="Z25" s="343"/>
      <c r="AA25" s="343"/>
      <c r="AB25" s="343"/>
      <c r="AC25" s="343"/>
      <c r="AD25" s="343"/>
      <c r="AE25" s="65"/>
    </row>
    <row r="26" spans="1:31" ht="30" customHeight="1" x14ac:dyDescent="0.4">
      <c r="A26" s="65"/>
      <c r="B26" s="64"/>
      <c r="C26" s="346" t="s">
        <v>118</v>
      </c>
      <c r="D26" s="316"/>
      <c r="E26" s="316"/>
      <c r="F26" s="316"/>
      <c r="G26" s="316"/>
      <c r="H26" s="316"/>
      <c r="I26" s="316"/>
      <c r="J26" s="316"/>
      <c r="K26" s="316"/>
      <c r="L26" s="317"/>
      <c r="M26" s="323"/>
      <c r="N26" s="323"/>
      <c r="O26" s="323"/>
      <c r="P26" s="323"/>
      <c r="Q26" s="323"/>
      <c r="R26" s="343"/>
      <c r="S26" s="343"/>
      <c r="T26" s="343"/>
      <c r="U26" s="343"/>
      <c r="V26" s="343"/>
      <c r="W26" s="343"/>
      <c r="X26" s="343"/>
      <c r="Y26" s="343"/>
      <c r="Z26" s="343"/>
      <c r="AA26" s="343"/>
      <c r="AB26" s="343"/>
      <c r="AC26" s="343"/>
      <c r="AD26" s="343"/>
      <c r="AE26" s="65"/>
    </row>
    <row r="27" spans="1:31" s="29" customFormat="1" ht="22.5" customHeight="1" x14ac:dyDescent="0.4">
      <c r="A27" s="65"/>
      <c r="B27" s="64"/>
      <c r="C27" s="357" t="s">
        <v>241</v>
      </c>
      <c r="D27" s="358"/>
      <c r="E27" s="358"/>
      <c r="F27" s="358"/>
      <c r="G27" s="358"/>
      <c r="H27" s="358"/>
      <c r="I27" s="358"/>
      <c r="J27" s="358"/>
      <c r="K27" s="358"/>
      <c r="L27" s="359"/>
      <c r="M27" s="323"/>
      <c r="N27" s="323"/>
      <c r="O27" s="323"/>
      <c r="P27" s="323"/>
      <c r="Q27" s="323"/>
      <c r="R27" s="343"/>
      <c r="S27" s="343"/>
      <c r="T27" s="343"/>
      <c r="U27" s="343"/>
      <c r="V27" s="343"/>
      <c r="W27" s="343"/>
      <c r="X27" s="343"/>
      <c r="Y27" s="343"/>
      <c r="Z27" s="343"/>
      <c r="AA27" s="343"/>
      <c r="AB27" s="343"/>
      <c r="AC27" s="343"/>
      <c r="AD27" s="343"/>
      <c r="AE27" s="65"/>
    </row>
    <row r="28" spans="1:31" ht="30" customHeight="1" x14ac:dyDescent="0.4">
      <c r="A28" s="65"/>
      <c r="B28" s="64"/>
      <c r="C28" s="346" t="s">
        <v>242</v>
      </c>
      <c r="D28" s="316"/>
      <c r="E28" s="316"/>
      <c r="F28" s="316"/>
      <c r="G28" s="316"/>
      <c r="H28" s="316"/>
      <c r="I28" s="316"/>
      <c r="J28" s="316"/>
      <c r="K28" s="316"/>
      <c r="L28" s="317"/>
      <c r="M28" s="323"/>
      <c r="N28" s="323"/>
      <c r="O28" s="323"/>
      <c r="P28" s="323"/>
      <c r="Q28" s="323"/>
      <c r="R28" s="343"/>
      <c r="S28" s="343"/>
      <c r="T28" s="343"/>
      <c r="U28" s="343"/>
      <c r="V28" s="343"/>
      <c r="W28" s="343"/>
      <c r="X28" s="343"/>
      <c r="Y28" s="343"/>
      <c r="Z28" s="343"/>
      <c r="AA28" s="343"/>
      <c r="AB28" s="343"/>
      <c r="AC28" s="343"/>
      <c r="AD28" s="343"/>
      <c r="AE28" s="65"/>
    </row>
    <row r="29" spans="1:31" s="29" customFormat="1" ht="22.5" customHeight="1" x14ac:dyDescent="0.4">
      <c r="A29" s="65"/>
      <c r="B29" s="64"/>
      <c r="C29" s="346" t="s">
        <v>243</v>
      </c>
      <c r="D29" s="316"/>
      <c r="E29" s="316"/>
      <c r="F29" s="316"/>
      <c r="G29" s="316"/>
      <c r="H29" s="316"/>
      <c r="I29" s="316"/>
      <c r="J29" s="316"/>
      <c r="K29" s="316"/>
      <c r="L29" s="317"/>
      <c r="M29" s="323"/>
      <c r="N29" s="323"/>
      <c r="O29" s="323"/>
      <c r="P29" s="323"/>
      <c r="Q29" s="323"/>
      <c r="R29" s="361"/>
      <c r="S29" s="361"/>
      <c r="T29" s="361"/>
      <c r="U29" s="361"/>
      <c r="V29" s="361"/>
      <c r="W29" s="361"/>
      <c r="X29" s="361"/>
      <c r="Y29" s="361"/>
      <c r="Z29" s="361"/>
      <c r="AA29" s="361"/>
      <c r="AB29" s="361"/>
      <c r="AC29" s="361"/>
      <c r="AD29" s="361"/>
      <c r="AE29" s="65"/>
    </row>
    <row r="30" spans="1:31" ht="30" customHeight="1" x14ac:dyDescent="0.4">
      <c r="A30" s="65"/>
      <c r="B30" s="64"/>
      <c r="C30" s="346" t="s">
        <v>244</v>
      </c>
      <c r="D30" s="316"/>
      <c r="E30" s="316"/>
      <c r="F30" s="316"/>
      <c r="G30" s="316"/>
      <c r="H30" s="316"/>
      <c r="I30" s="316"/>
      <c r="J30" s="316"/>
      <c r="K30" s="316"/>
      <c r="L30" s="317"/>
      <c r="M30" s="323"/>
      <c r="N30" s="323"/>
      <c r="O30" s="323"/>
      <c r="P30" s="323"/>
      <c r="Q30" s="323"/>
      <c r="R30" s="343"/>
      <c r="S30" s="343"/>
      <c r="T30" s="343"/>
      <c r="U30" s="343"/>
      <c r="V30" s="343"/>
      <c r="W30" s="343"/>
      <c r="X30" s="343"/>
      <c r="Y30" s="343"/>
      <c r="Z30" s="343"/>
      <c r="AA30" s="343"/>
      <c r="AB30" s="343"/>
      <c r="AC30" s="343"/>
      <c r="AD30" s="343"/>
      <c r="AE30" s="65"/>
    </row>
    <row r="31" spans="1:31" ht="22.5" customHeight="1" x14ac:dyDescent="0.4">
      <c r="A31" s="65"/>
      <c r="B31" s="64"/>
      <c r="C31" s="322" t="s">
        <v>245</v>
      </c>
      <c r="D31" s="319"/>
      <c r="E31" s="319"/>
      <c r="F31" s="319"/>
      <c r="G31" s="319"/>
      <c r="H31" s="319"/>
      <c r="I31" s="319"/>
      <c r="J31" s="319"/>
      <c r="K31" s="319"/>
      <c r="L31" s="320"/>
      <c r="M31" s="335"/>
      <c r="N31" s="335"/>
      <c r="O31" s="335"/>
      <c r="P31" s="335"/>
      <c r="Q31" s="335"/>
      <c r="R31" s="356"/>
      <c r="S31" s="356"/>
      <c r="T31" s="356"/>
      <c r="U31" s="356"/>
      <c r="V31" s="356"/>
      <c r="W31" s="356"/>
      <c r="X31" s="356"/>
      <c r="Y31" s="356"/>
      <c r="Z31" s="356"/>
      <c r="AA31" s="356"/>
      <c r="AB31" s="356"/>
      <c r="AC31" s="356"/>
      <c r="AD31" s="356"/>
      <c r="AE31" s="65"/>
    </row>
    <row r="32" spans="1:31" ht="22.5" customHeight="1" x14ac:dyDescent="0.4">
      <c r="A32" s="65"/>
      <c r="B32" s="294" t="s">
        <v>119</v>
      </c>
      <c r="C32" s="295"/>
      <c r="D32" s="295"/>
      <c r="E32" s="295"/>
      <c r="F32" s="295"/>
      <c r="G32" s="295"/>
      <c r="H32" s="295"/>
      <c r="I32" s="295"/>
      <c r="J32" s="295"/>
      <c r="K32" s="295"/>
      <c r="L32" s="296"/>
      <c r="M32" s="324">
        <f>SUM(M33:Q35)</f>
        <v>0</v>
      </c>
      <c r="N32" s="324"/>
      <c r="O32" s="324"/>
      <c r="P32" s="324"/>
      <c r="Q32" s="324"/>
      <c r="R32" s="334"/>
      <c r="S32" s="334"/>
      <c r="T32" s="334"/>
      <c r="U32" s="334"/>
      <c r="V32" s="334"/>
      <c r="W32" s="334"/>
      <c r="X32" s="334"/>
      <c r="Y32" s="334"/>
      <c r="Z32" s="334"/>
      <c r="AA32" s="334"/>
      <c r="AB32" s="334"/>
      <c r="AC32" s="334"/>
      <c r="AD32" s="334"/>
      <c r="AE32" s="65"/>
    </row>
    <row r="33" spans="1:31" ht="22.5" customHeight="1" x14ac:dyDescent="0.4">
      <c r="A33" s="65"/>
      <c r="B33" s="64"/>
      <c r="C33" s="367" t="s">
        <v>248</v>
      </c>
      <c r="D33" s="368"/>
      <c r="E33" s="368"/>
      <c r="F33" s="368"/>
      <c r="G33" s="368"/>
      <c r="H33" s="368"/>
      <c r="I33" s="368"/>
      <c r="J33" s="368"/>
      <c r="K33" s="368"/>
      <c r="L33" s="369"/>
      <c r="M33" s="348"/>
      <c r="N33" s="348"/>
      <c r="O33" s="348"/>
      <c r="P33" s="348"/>
      <c r="Q33" s="348"/>
      <c r="R33" s="349"/>
      <c r="S33" s="349"/>
      <c r="T33" s="349"/>
      <c r="U33" s="349"/>
      <c r="V33" s="349"/>
      <c r="W33" s="349"/>
      <c r="X33" s="349"/>
      <c r="Y33" s="349"/>
      <c r="Z33" s="349"/>
      <c r="AA33" s="349"/>
      <c r="AB33" s="349"/>
      <c r="AC33" s="349"/>
      <c r="AD33" s="349"/>
      <c r="AE33" s="65"/>
    </row>
    <row r="34" spans="1:31" s="29" customFormat="1" ht="30" customHeight="1" x14ac:dyDescent="0.4">
      <c r="A34" s="65"/>
      <c r="B34" s="64"/>
      <c r="C34" s="346" t="s">
        <v>246</v>
      </c>
      <c r="D34" s="316"/>
      <c r="E34" s="316"/>
      <c r="F34" s="316"/>
      <c r="G34" s="316"/>
      <c r="H34" s="316"/>
      <c r="I34" s="316"/>
      <c r="J34" s="316"/>
      <c r="K34" s="316"/>
      <c r="L34" s="317"/>
      <c r="M34" s="323"/>
      <c r="N34" s="323"/>
      <c r="O34" s="323"/>
      <c r="P34" s="323"/>
      <c r="Q34" s="323"/>
      <c r="R34" s="343"/>
      <c r="S34" s="343"/>
      <c r="T34" s="343"/>
      <c r="U34" s="343"/>
      <c r="V34" s="343"/>
      <c r="W34" s="343"/>
      <c r="X34" s="343"/>
      <c r="Y34" s="343"/>
      <c r="Z34" s="343"/>
      <c r="AA34" s="343"/>
      <c r="AB34" s="343"/>
      <c r="AC34" s="343"/>
      <c r="AD34" s="343"/>
      <c r="AE34" s="65"/>
    </row>
    <row r="35" spans="1:31" ht="22.5" customHeight="1" x14ac:dyDescent="0.4">
      <c r="A35" s="65"/>
      <c r="B35" s="64"/>
      <c r="C35" s="360" t="s">
        <v>247</v>
      </c>
      <c r="D35" s="298"/>
      <c r="E35" s="298"/>
      <c r="F35" s="298"/>
      <c r="G35" s="298"/>
      <c r="H35" s="298"/>
      <c r="I35" s="298"/>
      <c r="J35" s="298"/>
      <c r="K35" s="298"/>
      <c r="L35" s="299"/>
      <c r="M35" s="354">
        <f>SUM(M36:Q45)</f>
        <v>0</v>
      </c>
      <c r="N35" s="354"/>
      <c r="O35" s="354"/>
      <c r="P35" s="354"/>
      <c r="Q35" s="354"/>
      <c r="R35" s="355"/>
      <c r="S35" s="355"/>
      <c r="T35" s="355"/>
      <c r="U35" s="355"/>
      <c r="V35" s="355"/>
      <c r="W35" s="355"/>
      <c r="X35" s="355"/>
      <c r="Y35" s="355"/>
      <c r="Z35" s="355"/>
      <c r="AA35" s="355"/>
      <c r="AB35" s="355"/>
      <c r="AC35" s="355"/>
      <c r="AD35" s="355"/>
      <c r="AE35" s="65"/>
    </row>
    <row r="36" spans="1:31" ht="21" customHeight="1" x14ac:dyDescent="0.4">
      <c r="A36" s="65"/>
      <c r="B36" s="64"/>
      <c r="C36" s="64"/>
      <c r="D36" s="350" t="s">
        <v>120</v>
      </c>
      <c r="E36" s="316"/>
      <c r="F36" s="316"/>
      <c r="G36" s="316"/>
      <c r="H36" s="316"/>
      <c r="I36" s="316"/>
      <c r="J36" s="316"/>
      <c r="K36" s="316"/>
      <c r="L36" s="317"/>
      <c r="M36" s="323"/>
      <c r="N36" s="323"/>
      <c r="O36" s="323"/>
      <c r="P36" s="323"/>
      <c r="Q36" s="323"/>
      <c r="R36" s="343"/>
      <c r="S36" s="343"/>
      <c r="T36" s="343"/>
      <c r="U36" s="343"/>
      <c r="V36" s="343"/>
      <c r="W36" s="343"/>
      <c r="X36" s="343"/>
      <c r="Y36" s="343"/>
      <c r="Z36" s="343"/>
      <c r="AA36" s="343"/>
      <c r="AB36" s="343"/>
      <c r="AC36" s="343"/>
      <c r="AD36" s="343"/>
      <c r="AE36" s="65"/>
    </row>
    <row r="37" spans="1:31" ht="21" customHeight="1" x14ac:dyDescent="0.4">
      <c r="A37" s="65"/>
      <c r="B37" s="64"/>
      <c r="C37" s="64"/>
      <c r="D37" s="350" t="s">
        <v>121</v>
      </c>
      <c r="E37" s="316"/>
      <c r="F37" s="316"/>
      <c r="G37" s="316"/>
      <c r="H37" s="316"/>
      <c r="I37" s="316"/>
      <c r="J37" s="316"/>
      <c r="K37" s="316"/>
      <c r="L37" s="317"/>
      <c r="M37" s="323"/>
      <c r="N37" s="323"/>
      <c r="O37" s="323"/>
      <c r="P37" s="323"/>
      <c r="Q37" s="323"/>
      <c r="R37" s="343"/>
      <c r="S37" s="343"/>
      <c r="T37" s="343"/>
      <c r="U37" s="343"/>
      <c r="V37" s="343"/>
      <c r="W37" s="343"/>
      <c r="X37" s="343"/>
      <c r="Y37" s="343"/>
      <c r="Z37" s="343"/>
      <c r="AA37" s="343"/>
      <c r="AB37" s="343"/>
      <c r="AC37" s="343"/>
      <c r="AD37" s="343"/>
      <c r="AE37" s="65"/>
    </row>
    <row r="38" spans="1:31" ht="21" customHeight="1" x14ac:dyDescent="0.4">
      <c r="A38" s="65"/>
      <c r="B38" s="64"/>
      <c r="C38" s="64"/>
      <c r="D38" s="350" t="s">
        <v>131</v>
      </c>
      <c r="E38" s="316"/>
      <c r="F38" s="316"/>
      <c r="G38" s="316"/>
      <c r="H38" s="316"/>
      <c r="I38" s="316"/>
      <c r="J38" s="316"/>
      <c r="K38" s="316"/>
      <c r="L38" s="317"/>
      <c r="M38" s="323"/>
      <c r="N38" s="323"/>
      <c r="O38" s="323"/>
      <c r="P38" s="323"/>
      <c r="Q38" s="323"/>
      <c r="R38" s="343"/>
      <c r="S38" s="343"/>
      <c r="T38" s="343"/>
      <c r="U38" s="343"/>
      <c r="V38" s="343"/>
      <c r="W38" s="343"/>
      <c r="X38" s="343"/>
      <c r="Y38" s="343"/>
      <c r="Z38" s="343"/>
      <c r="AA38" s="343"/>
      <c r="AB38" s="343"/>
      <c r="AC38" s="343"/>
      <c r="AD38" s="343"/>
      <c r="AE38" s="65"/>
    </row>
    <row r="39" spans="1:31" ht="21" customHeight="1" x14ac:dyDescent="0.4">
      <c r="A39" s="65"/>
      <c r="B39" s="64"/>
      <c r="C39" s="64"/>
      <c r="D39" s="350" t="s">
        <v>132</v>
      </c>
      <c r="E39" s="316"/>
      <c r="F39" s="316"/>
      <c r="G39" s="316"/>
      <c r="H39" s="316"/>
      <c r="I39" s="316"/>
      <c r="J39" s="316"/>
      <c r="K39" s="316"/>
      <c r="L39" s="317"/>
      <c r="M39" s="323"/>
      <c r="N39" s="323"/>
      <c r="O39" s="323"/>
      <c r="P39" s="323"/>
      <c r="Q39" s="323"/>
      <c r="R39" s="343"/>
      <c r="S39" s="343"/>
      <c r="T39" s="343"/>
      <c r="U39" s="343"/>
      <c r="V39" s="343"/>
      <c r="W39" s="343"/>
      <c r="X39" s="343"/>
      <c r="Y39" s="343"/>
      <c r="Z39" s="343"/>
      <c r="AA39" s="343"/>
      <c r="AB39" s="343"/>
      <c r="AC39" s="343"/>
      <c r="AD39" s="343"/>
      <c r="AE39" s="65"/>
    </row>
    <row r="40" spans="1:31" ht="21" customHeight="1" x14ac:dyDescent="0.4">
      <c r="A40" s="65"/>
      <c r="B40" s="64"/>
      <c r="C40" s="64"/>
      <c r="D40" s="350" t="s">
        <v>133</v>
      </c>
      <c r="E40" s="316"/>
      <c r="F40" s="316"/>
      <c r="G40" s="316"/>
      <c r="H40" s="316"/>
      <c r="I40" s="316"/>
      <c r="J40" s="316"/>
      <c r="K40" s="316"/>
      <c r="L40" s="317"/>
      <c r="M40" s="323"/>
      <c r="N40" s="323"/>
      <c r="O40" s="323"/>
      <c r="P40" s="323"/>
      <c r="Q40" s="323"/>
      <c r="R40" s="343"/>
      <c r="S40" s="343"/>
      <c r="T40" s="343"/>
      <c r="U40" s="343"/>
      <c r="V40" s="343"/>
      <c r="W40" s="343"/>
      <c r="X40" s="343"/>
      <c r="Y40" s="343"/>
      <c r="Z40" s="343"/>
      <c r="AA40" s="343"/>
      <c r="AB40" s="343"/>
      <c r="AC40" s="343"/>
      <c r="AD40" s="343"/>
      <c r="AE40" s="65"/>
    </row>
    <row r="41" spans="1:31" ht="21" customHeight="1" x14ac:dyDescent="0.4">
      <c r="A41" s="65"/>
      <c r="B41" s="64"/>
      <c r="C41" s="64"/>
      <c r="D41" s="350" t="s">
        <v>134</v>
      </c>
      <c r="E41" s="316"/>
      <c r="F41" s="316"/>
      <c r="G41" s="316"/>
      <c r="H41" s="316"/>
      <c r="I41" s="316"/>
      <c r="J41" s="316"/>
      <c r="K41" s="316"/>
      <c r="L41" s="317"/>
      <c r="M41" s="323"/>
      <c r="N41" s="323"/>
      <c r="O41" s="323"/>
      <c r="P41" s="323"/>
      <c r="Q41" s="323"/>
      <c r="R41" s="343"/>
      <c r="S41" s="343"/>
      <c r="T41" s="343"/>
      <c r="U41" s="343"/>
      <c r="V41" s="343"/>
      <c r="W41" s="343"/>
      <c r="X41" s="343"/>
      <c r="Y41" s="343"/>
      <c r="Z41" s="343"/>
      <c r="AA41" s="343"/>
      <c r="AB41" s="343"/>
      <c r="AC41" s="343"/>
      <c r="AD41" s="343"/>
      <c r="AE41" s="65"/>
    </row>
    <row r="42" spans="1:31" ht="21" customHeight="1" x14ac:dyDescent="0.4">
      <c r="A42" s="65"/>
      <c r="B42" s="64"/>
      <c r="C42" s="64"/>
      <c r="D42" s="350" t="s">
        <v>135</v>
      </c>
      <c r="E42" s="316"/>
      <c r="F42" s="316"/>
      <c r="G42" s="316"/>
      <c r="H42" s="316"/>
      <c r="I42" s="316"/>
      <c r="J42" s="316"/>
      <c r="K42" s="316"/>
      <c r="L42" s="317"/>
      <c r="M42" s="323"/>
      <c r="N42" s="323"/>
      <c r="O42" s="323"/>
      <c r="P42" s="323"/>
      <c r="Q42" s="323"/>
      <c r="R42" s="343"/>
      <c r="S42" s="343"/>
      <c r="T42" s="343"/>
      <c r="U42" s="343"/>
      <c r="V42" s="343"/>
      <c r="W42" s="343"/>
      <c r="X42" s="343"/>
      <c r="Y42" s="343"/>
      <c r="Z42" s="343"/>
      <c r="AA42" s="343"/>
      <c r="AB42" s="343"/>
      <c r="AC42" s="343"/>
      <c r="AD42" s="343"/>
      <c r="AE42" s="65"/>
    </row>
    <row r="43" spans="1:31" ht="21" customHeight="1" x14ac:dyDescent="0.4">
      <c r="A43" s="65"/>
      <c r="B43" s="64"/>
      <c r="C43" s="64"/>
      <c r="D43" s="350" t="s">
        <v>136</v>
      </c>
      <c r="E43" s="316"/>
      <c r="F43" s="316"/>
      <c r="G43" s="316"/>
      <c r="H43" s="316"/>
      <c r="I43" s="316"/>
      <c r="J43" s="316"/>
      <c r="K43" s="316"/>
      <c r="L43" s="317"/>
      <c r="M43" s="323"/>
      <c r="N43" s="323"/>
      <c r="O43" s="323"/>
      <c r="P43" s="323"/>
      <c r="Q43" s="323"/>
      <c r="R43" s="343"/>
      <c r="S43" s="343"/>
      <c r="T43" s="343"/>
      <c r="U43" s="343"/>
      <c r="V43" s="343"/>
      <c r="W43" s="343"/>
      <c r="X43" s="343"/>
      <c r="Y43" s="343"/>
      <c r="Z43" s="343"/>
      <c r="AA43" s="343"/>
      <c r="AB43" s="343"/>
      <c r="AC43" s="343"/>
      <c r="AD43" s="343"/>
      <c r="AE43" s="65"/>
    </row>
    <row r="44" spans="1:31" ht="21" customHeight="1" x14ac:dyDescent="0.4">
      <c r="A44" s="65"/>
      <c r="B44" s="64"/>
      <c r="C44" s="64"/>
      <c r="D44" s="350" t="s">
        <v>137</v>
      </c>
      <c r="E44" s="316"/>
      <c r="F44" s="316"/>
      <c r="G44" s="316"/>
      <c r="H44" s="316"/>
      <c r="I44" s="316"/>
      <c r="J44" s="316"/>
      <c r="K44" s="316"/>
      <c r="L44" s="317"/>
      <c r="M44" s="323"/>
      <c r="N44" s="323"/>
      <c r="O44" s="323"/>
      <c r="P44" s="323"/>
      <c r="Q44" s="323"/>
      <c r="R44" s="343"/>
      <c r="S44" s="343"/>
      <c r="T44" s="343"/>
      <c r="U44" s="343"/>
      <c r="V44" s="343"/>
      <c r="W44" s="343"/>
      <c r="X44" s="343"/>
      <c r="Y44" s="343"/>
      <c r="Z44" s="343"/>
      <c r="AA44" s="343"/>
      <c r="AB44" s="343"/>
      <c r="AC44" s="343"/>
      <c r="AD44" s="343"/>
      <c r="AE44" s="65"/>
    </row>
    <row r="45" spans="1:31" ht="21" customHeight="1" x14ac:dyDescent="0.4">
      <c r="A45" s="65"/>
      <c r="B45" s="64"/>
      <c r="C45" s="64"/>
      <c r="D45" s="351" t="s">
        <v>138</v>
      </c>
      <c r="E45" s="352"/>
      <c r="F45" s="352"/>
      <c r="G45" s="352"/>
      <c r="H45" s="352"/>
      <c r="I45" s="352"/>
      <c r="J45" s="352"/>
      <c r="K45" s="352"/>
      <c r="L45" s="353"/>
      <c r="M45" s="344"/>
      <c r="N45" s="344"/>
      <c r="O45" s="344"/>
      <c r="P45" s="344"/>
      <c r="Q45" s="344"/>
      <c r="R45" s="345"/>
      <c r="S45" s="345"/>
      <c r="T45" s="345"/>
      <c r="U45" s="345"/>
      <c r="V45" s="345"/>
      <c r="W45" s="345"/>
      <c r="X45" s="345"/>
      <c r="Y45" s="345"/>
      <c r="Z45" s="345"/>
      <c r="AA45" s="345"/>
      <c r="AB45" s="345"/>
      <c r="AC45" s="345"/>
      <c r="AD45" s="345"/>
      <c r="AE45" s="65"/>
    </row>
    <row r="46" spans="1:31" ht="22.5" customHeight="1" x14ac:dyDescent="0.4">
      <c r="A46" s="65"/>
      <c r="B46" s="294" t="s">
        <v>122</v>
      </c>
      <c r="C46" s="295"/>
      <c r="D46" s="295"/>
      <c r="E46" s="295"/>
      <c r="F46" s="295"/>
      <c r="G46" s="295"/>
      <c r="H46" s="295"/>
      <c r="I46" s="295"/>
      <c r="J46" s="295"/>
      <c r="K46" s="295"/>
      <c r="L46" s="296"/>
      <c r="M46" s="324">
        <f>SUM(M47:Q49)</f>
        <v>0</v>
      </c>
      <c r="N46" s="324"/>
      <c r="O46" s="324"/>
      <c r="P46" s="324"/>
      <c r="Q46" s="324"/>
      <c r="R46" s="334"/>
      <c r="S46" s="334"/>
      <c r="T46" s="334"/>
      <c r="U46" s="334"/>
      <c r="V46" s="334"/>
      <c r="W46" s="334"/>
      <c r="X46" s="334"/>
      <c r="Y46" s="334"/>
      <c r="Z46" s="334"/>
      <c r="AA46" s="334"/>
      <c r="AB46" s="334"/>
      <c r="AC46" s="334"/>
      <c r="AD46" s="334"/>
      <c r="AE46" s="65"/>
    </row>
    <row r="47" spans="1:31" ht="22.5" customHeight="1" x14ac:dyDescent="0.4">
      <c r="A47" s="65"/>
      <c r="B47" s="64"/>
      <c r="C47" s="347" t="s">
        <v>123</v>
      </c>
      <c r="D47" s="310"/>
      <c r="E47" s="310"/>
      <c r="F47" s="310"/>
      <c r="G47" s="310"/>
      <c r="H47" s="310"/>
      <c r="I47" s="310"/>
      <c r="J47" s="310"/>
      <c r="K47" s="310"/>
      <c r="L47" s="311"/>
      <c r="M47" s="348"/>
      <c r="N47" s="348"/>
      <c r="O47" s="348"/>
      <c r="P47" s="348"/>
      <c r="Q47" s="348"/>
      <c r="R47" s="349"/>
      <c r="S47" s="349"/>
      <c r="T47" s="349"/>
      <c r="U47" s="349"/>
      <c r="V47" s="349"/>
      <c r="W47" s="349"/>
      <c r="X47" s="349"/>
      <c r="Y47" s="349"/>
      <c r="Z47" s="349"/>
      <c r="AA47" s="349"/>
      <c r="AB47" s="349"/>
      <c r="AC47" s="349"/>
      <c r="AD47" s="349"/>
      <c r="AE47" s="65"/>
    </row>
    <row r="48" spans="1:31" ht="22.5" customHeight="1" x14ac:dyDescent="0.4">
      <c r="A48" s="65"/>
      <c r="B48" s="64"/>
      <c r="C48" s="346" t="s">
        <v>124</v>
      </c>
      <c r="D48" s="316"/>
      <c r="E48" s="316"/>
      <c r="F48" s="316"/>
      <c r="G48" s="316"/>
      <c r="H48" s="316"/>
      <c r="I48" s="316"/>
      <c r="J48" s="316"/>
      <c r="K48" s="316"/>
      <c r="L48" s="317"/>
      <c r="M48" s="323"/>
      <c r="N48" s="323"/>
      <c r="O48" s="323"/>
      <c r="P48" s="323"/>
      <c r="Q48" s="323"/>
      <c r="R48" s="343"/>
      <c r="S48" s="343"/>
      <c r="T48" s="343"/>
      <c r="U48" s="343"/>
      <c r="V48" s="343"/>
      <c r="W48" s="343"/>
      <c r="X48" s="343"/>
      <c r="Y48" s="343"/>
      <c r="Z48" s="343"/>
      <c r="AA48" s="343"/>
      <c r="AB48" s="343"/>
      <c r="AC48" s="343"/>
      <c r="AD48" s="343"/>
      <c r="AE48" s="65"/>
    </row>
    <row r="49" spans="1:31" ht="22.5" customHeight="1" x14ac:dyDescent="0.4">
      <c r="A49" s="65"/>
      <c r="B49" s="64"/>
      <c r="C49" s="322" t="s">
        <v>125</v>
      </c>
      <c r="D49" s="319"/>
      <c r="E49" s="319"/>
      <c r="F49" s="319"/>
      <c r="G49" s="319"/>
      <c r="H49" s="319"/>
      <c r="I49" s="319"/>
      <c r="J49" s="319"/>
      <c r="K49" s="319"/>
      <c r="L49" s="320"/>
      <c r="M49" s="344"/>
      <c r="N49" s="344"/>
      <c r="O49" s="344"/>
      <c r="P49" s="344"/>
      <c r="Q49" s="344"/>
      <c r="R49" s="345"/>
      <c r="S49" s="345"/>
      <c r="T49" s="345"/>
      <c r="U49" s="345"/>
      <c r="V49" s="345"/>
      <c r="W49" s="345"/>
      <c r="X49" s="345"/>
      <c r="Y49" s="345"/>
      <c r="Z49" s="345"/>
      <c r="AA49" s="345"/>
      <c r="AB49" s="345"/>
      <c r="AC49" s="345"/>
      <c r="AD49" s="345"/>
      <c r="AE49" s="65"/>
    </row>
    <row r="50" spans="1:31" ht="22.5" customHeight="1" x14ac:dyDescent="0.4">
      <c r="A50" s="65"/>
      <c r="B50" s="294" t="s">
        <v>126</v>
      </c>
      <c r="C50" s="295"/>
      <c r="D50" s="295"/>
      <c r="E50" s="295"/>
      <c r="F50" s="295"/>
      <c r="G50" s="295"/>
      <c r="H50" s="295"/>
      <c r="I50" s="295"/>
      <c r="J50" s="295"/>
      <c r="K50" s="295"/>
      <c r="L50" s="296"/>
      <c r="M50" s="324">
        <f>SUM(M51:Q52)</f>
        <v>0</v>
      </c>
      <c r="N50" s="324"/>
      <c r="O50" s="324"/>
      <c r="P50" s="324"/>
      <c r="Q50" s="324"/>
      <c r="R50" s="334"/>
      <c r="S50" s="334"/>
      <c r="T50" s="334"/>
      <c r="U50" s="334"/>
      <c r="V50" s="334"/>
      <c r="W50" s="334"/>
      <c r="X50" s="334"/>
      <c r="Y50" s="334"/>
      <c r="Z50" s="334"/>
      <c r="AA50" s="334"/>
      <c r="AB50" s="334"/>
      <c r="AC50" s="334"/>
      <c r="AD50" s="334"/>
      <c r="AE50" s="65"/>
    </row>
    <row r="51" spans="1:31" ht="22.5" customHeight="1" x14ac:dyDescent="0.4">
      <c r="A51" s="65"/>
      <c r="B51" s="64"/>
      <c r="C51" s="321" t="s">
        <v>127</v>
      </c>
      <c r="D51" s="295"/>
      <c r="E51" s="295"/>
      <c r="F51" s="295"/>
      <c r="G51" s="295"/>
      <c r="H51" s="295"/>
      <c r="I51" s="295"/>
      <c r="J51" s="295"/>
      <c r="K51" s="295"/>
      <c r="L51" s="296"/>
      <c r="M51" s="324"/>
      <c r="N51" s="324"/>
      <c r="O51" s="324"/>
      <c r="P51" s="324"/>
      <c r="Q51" s="324"/>
      <c r="R51" s="334"/>
      <c r="S51" s="334"/>
      <c r="T51" s="334"/>
      <c r="U51" s="334"/>
      <c r="V51" s="334"/>
      <c r="W51" s="334"/>
      <c r="X51" s="334"/>
      <c r="Y51" s="334"/>
      <c r="Z51" s="334"/>
      <c r="AA51" s="334"/>
      <c r="AB51" s="334"/>
      <c r="AC51" s="334"/>
      <c r="AD51" s="334"/>
      <c r="AE51" s="65"/>
    </row>
    <row r="52" spans="1:31" ht="22.5" customHeight="1" x14ac:dyDescent="0.4">
      <c r="A52" s="65"/>
      <c r="B52" s="64"/>
      <c r="C52" s="322" t="s">
        <v>128</v>
      </c>
      <c r="D52" s="319"/>
      <c r="E52" s="319"/>
      <c r="F52" s="319"/>
      <c r="G52" s="319"/>
      <c r="H52" s="319"/>
      <c r="I52" s="319"/>
      <c r="J52" s="319"/>
      <c r="K52" s="319"/>
      <c r="L52" s="320"/>
      <c r="M52" s="335"/>
      <c r="N52" s="335"/>
      <c r="O52" s="335"/>
      <c r="P52" s="335"/>
      <c r="Q52" s="335"/>
      <c r="R52" s="336"/>
      <c r="S52" s="336"/>
      <c r="T52" s="336"/>
      <c r="U52" s="336"/>
      <c r="V52" s="336"/>
      <c r="W52" s="336"/>
      <c r="X52" s="336"/>
      <c r="Y52" s="336"/>
      <c r="Z52" s="336"/>
      <c r="AA52" s="336"/>
      <c r="AB52" s="336"/>
      <c r="AC52" s="336"/>
      <c r="AD52" s="336"/>
      <c r="AE52" s="65"/>
    </row>
    <row r="53" spans="1:31" ht="22.5" customHeight="1" thickBot="1" x14ac:dyDescent="0.45">
      <c r="A53" s="65"/>
      <c r="B53" s="331" t="s">
        <v>129</v>
      </c>
      <c r="C53" s="332"/>
      <c r="D53" s="332"/>
      <c r="E53" s="332"/>
      <c r="F53" s="332"/>
      <c r="G53" s="332"/>
      <c r="H53" s="332"/>
      <c r="I53" s="332"/>
      <c r="J53" s="332"/>
      <c r="K53" s="332"/>
      <c r="L53" s="333"/>
      <c r="M53" s="337"/>
      <c r="N53" s="338"/>
      <c r="O53" s="338"/>
      <c r="P53" s="338"/>
      <c r="Q53" s="339"/>
      <c r="R53" s="340"/>
      <c r="S53" s="341"/>
      <c r="T53" s="341"/>
      <c r="U53" s="341"/>
      <c r="V53" s="341"/>
      <c r="W53" s="341"/>
      <c r="X53" s="341"/>
      <c r="Y53" s="341"/>
      <c r="Z53" s="341"/>
      <c r="AA53" s="341"/>
      <c r="AB53" s="341"/>
      <c r="AC53" s="341"/>
      <c r="AD53" s="342"/>
      <c r="AE53" s="65"/>
    </row>
    <row r="54" spans="1:31" ht="30" customHeight="1" thickTop="1" x14ac:dyDescent="0.4">
      <c r="A54" s="65"/>
      <c r="B54" s="300" t="s">
        <v>130</v>
      </c>
      <c r="C54" s="301"/>
      <c r="D54" s="301"/>
      <c r="E54" s="301"/>
      <c r="F54" s="301"/>
      <c r="G54" s="301"/>
      <c r="H54" s="301"/>
      <c r="I54" s="301"/>
      <c r="J54" s="301"/>
      <c r="K54" s="301"/>
      <c r="L54" s="302"/>
      <c r="M54" s="325">
        <f>SUM(M23,M32,M46,M50,M53)</f>
        <v>0</v>
      </c>
      <c r="N54" s="326"/>
      <c r="O54" s="326"/>
      <c r="P54" s="326"/>
      <c r="Q54" s="327"/>
      <c r="R54" s="328"/>
      <c r="S54" s="329"/>
      <c r="T54" s="329"/>
      <c r="U54" s="329"/>
      <c r="V54" s="329"/>
      <c r="W54" s="329"/>
      <c r="X54" s="329"/>
      <c r="Y54" s="329"/>
      <c r="Z54" s="329"/>
      <c r="AA54" s="329"/>
      <c r="AB54" s="329"/>
      <c r="AC54" s="329"/>
      <c r="AD54" s="330"/>
      <c r="AE54" s="65"/>
    </row>
    <row r="55" spans="1:31" ht="18.75" customHeight="1" x14ac:dyDescent="0.4">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row>
  </sheetData>
  <mergeCells count="135">
    <mergeCell ref="D39:L39"/>
    <mergeCell ref="D40:L40"/>
    <mergeCell ref="D41:L41"/>
    <mergeCell ref="D42:L42"/>
    <mergeCell ref="M40:Q40"/>
    <mergeCell ref="C10:L10"/>
    <mergeCell ref="C11:L11"/>
    <mergeCell ref="C12:L12"/>
    <mergeCell ref="C13:L13"/>
    <mergeCell ref="C15:L15"/>
    <mergeCell ref="M15:Q15"/>
    <mergeCell ref="M16:Q16"/>
    <mergeCell ref="M17:Q17"/>
    <mergeCell ref="M22:Q22"/>
    <mergeCell ref="D36:L36"/>
    <mergeCell ref="D37:L37"/>
    <mergeCell ref="D38:L38"/>
    <mergeCell ref="C34:L34"/>
    <mergeCell ref="M34:Q34"/>
    <mergeCell ref="M42:Q42"/>
    <mergeCell ref="M36:Q36"/>
    <mergeCell ref="B32:L32"/>
    <mergeCell ref="C33:L33"/>
    <mergeCell ref="C14:L14"/>
    <mergeCell ref="B2:AD2"/>
    <mergeCell ref="T4:AD4"/>
    <mergeCell ref="R7:AD7"/>
    <mergeCell ref="M7:Q7"/>
    <mergeCell ref="B7:L7"/>
    <mergeCell ref="B8:L8"/>
    <mergeCell ref="B9:L9"/>
    <mergeCell ref="M8:Q8"/>
    <mergeCell ref="M9:Q9"/>
    <mergeCell ref="R8:AD8"/>
    <mergeCell ref="R9:AD9"/>
    <mergeCell ref="M14:Q14"/>
    <mergeCell ref="R14:AD14"/>
    <mergeCell ref="C24:L24"/>
    <mergeCell ref="R11:AD11"/>
    <mergeCell ref="R12:AD12"/>
    <mergeCell ref="R13:AD13"/>
    <mergeCell ref="R15:AD15"/>
    <mergeCell ref="R16:AD16"/>
    <mergeCell ref="R17:AD17"/>
    <mergeCell ref="B16:L16"/>
    <mergeCell ref="B17:L17"/>
    <mergeCell ref="M23:Q23"/>
    <mergeCell ref="R23:AD23"/>
    <mergeCell ref="M24:Q24"/>
    <mergeCell ref="R24:AD24"/>
    <mergeCell ref="B10:B15"/>
    <mergeCell ref="M10:Q10"/>
    <mergeCell ref="M11:Q11"/>
    <mergeCell ref="M12:Q12"/>
    <mergeCell ref="M13:Q13"/>
    <mergeCell ref="R10:AD10"/>
    <mergeCell ref="M25:Q25"/>
    <mergeCell ref="R25:AD25"/>
    <mergeCell ref="M26:Q26"/>
    <mergeCell ref="R26:AD26"/>
    <mergeCell ref="M28:Q28"/>
    <mergeCell ref="R28:AD28"/>
    <mergeCell ref="R36:AD36"/>
    <mergeCell ref="R22:AD22"/>
    <mergeCell ref="B22:L22"/>
    <mergeCell ref="B23:L23"/>
    <mergeCell ref="C25:L25"/>
    <mergeCell ref="C26:L26"/>
    <mergeCell ref="C28:L28"/>
    <mergeCell ref="C30:L30"/>
    <mergeCell ref="C31:L31"/>
    <mergeCell ref="C35:L35"/>
    <mergeCell ref="C27:L27"/>
    <mergeCell ref="M27:Q27"/>
    <mergeCell ref="R27:AD27"/>
    <mergeCell ref="C29:L29"/>
    <mergeCell ref="M29:Q29"/>
    <mergeCell ref="R34:AD34"/>
    <mergeCell ref="R29:AD29"/>
    <mergeCell ref="M31:Q31"/>
    <mergeCell ref="M35:Q35"/>
    <mergeCell ref="R35:AD35"/>
    <mergeCell ref="M33:Q33"/>
    <mergeCell ref="R33:AD33"/>
    <mergeCell ref="M30:Q30"/>
    <mergeCell ref="R30:AD30"/>
    <mergeCell ref="R42:AD42"/>
    <mergeCell ref="M39:Q39"/>
    <mergeCell ref="R39:AD39"/>
    <mergeCell ref="M37:Q37"/>
    <mergeCell ref="R37:AD37"/>
    <mergeCell ref="R40:AD40"/>
    <mergeCell ref="M41:Q41"/>
    <mergeCell ref="R41:AD41"/>
    <mergeCell ref="M38:Q38"/>
    <mergeCell ref="R38:AD38"/>
    <mergeCell ref="R31:AD31"/>
    <mergeCell ref="M32:Q32"/>
    <mergeCell ref="R32:AD32"/>
    <mergeCell ref="C47:L47"/>
    <mergeCell ref="M43:Q43"/>
    <mergeCell ref="R43:AD43"/>
    <mergeCell ref="M44:Q44"/>
    <mergeCell ref="R44:AD44"/>
    <mergeCell ref="M45:Q45"/>
    <mergeCell ref="R45:AD45"/>
    <mergeCell ref="M46:Q46"/>
    <mergeCell ref="R46:AD46"/>
    <mergeCell ref="M47:Q47"/>
    <mergeCell ref="R47:AD47"/>
    <mergeCell ref="D43:L43"/>
    <mergeCell ref="D44:L44"/>
    <mergeCell ref="D45:L45"/>
    <mergeCell ref="B46:L46"/>
    <mergeCell ref="C51:L51"/>
    <mergeCell ref="C52:L52"/>
    <mergeCell ref="M48:Q48"/>
    <mergeCell ref="M51:Q51"/>
    <mergeCell ref="M54:Q54"/>
    <mergeCell ref="R54:AD54"/>
    <mergeCell ref="B50:L50"/>
    <mergeCell ref="B53:L53"/>
    <mergeCell ref="B54:L54"/>
    <mergeCell ref="R51:AD51"/>
    <mergeCell ref="M52:Q52"/>
    <mergeCell ref="R52:AD52"/>
    <mergeCell ref="M53:Q53"/>
    <mergeCell ref="R53:AD53"/>
    <mergeCell ref="R48:AD48"/>
    <mergeCell ref="M49:Q49"/>
    <mergeCell ref="R49:AD49"/>
    <mergeCell ref="M50:Q50"/>
    <mergeCell ref="R50:AD50"/>
    <mergeCell ref="C48:L48"/>
    <mergeCell ref="C49:L49"/>
  </mergeCells>
  <phoneticPr fontId="3"/>
  <printOptions horizontalCentered="1"/>
  <pageMargins left="0.19685039370078741" right="0.19685039370078741" top="0.39370078740157483" bottom="0.39370078740157483" header="0.31496062992125984" footer="0.31496062992125984"/>
  <pageSetup paperSize="9" scale="80" orientation="portrait" r:id="rId1"/>
  <rowBreaks count="1" manualBreakCount="1">
    <brk id="18"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view="pageBreakPreview" zoomScaleNormal="100" zoomScaleSheetLayoutView="100" workbookViewId="0"/>
  </sheetViews>
  <sheetFormatPr defaultRowHeight="18.75" customHeight="1" x14ac:dyDescent="0.4"/>
  <cols>
    <col min="1" max="2" width="3.75" style="1" customWidth="1"/>
    <col min="3" max="3" width="15" style="1" customWidth="1"/>
    <col min="4" max="16" width="11" style="1" customWidth="1"/>
    <col min="17" max="17" width="3.75" style="1" customWidth="1"/>
    <col min="18" max="16384" width="9" style="1"/>
  </cols>
  <sheetData>
    <row r="1" spans="1:17" ht="18.75" customHeight="1" x14ac:dyDescent="0.4">
      <c r="A1" s="65"/>
      <c r="B1" s="65"/>
      <c r="C1" s="65"/>
      <c r="D1" s="65"/>
      <c r="E1" s="65"/>
      <c r="F1" s="65"/>
      <c r="G1" s="65"/>
      <c r="H1" s="65"/>
      <c r="I1" s="65"/>
      <c r="J1" s="65"/>
      <c r="K1" s="65"/>
      <c r="L1" s="65"/>
      <c r="M1" s="65"/>
      <c r="N1" s="65"/>
      <c r="O1" s="65"/>
      <c r="P1" s="54" t="s">
        <v>164</v>
      </c>
      <c r="Q1" s="65"/>
    </row>
    <row r="2" spans="1:17" ht="29.25" customHeight="1" x14ac:dyDescent="0.4">
      <c r="A2" s="65"/>
      <c r="B2" s="396" t="s">
        <v>151</v>
      </c>
      <c r="C2" s="396"/>
      <c r="D2" s="396"/>
      <c r="E2" s="396"/>
      <c r="F2" s="396"/>
      <c r="G2" s="396"/>
      <c r="H2" s="396"/>
      <c r="I2" s="396"/>
      <c r="J2" s="396"/>
      <c r="K2" s="396"/>
      <c r="L2" s="396"/>
      <c r="M2" s="396"/>
      <c r="N2" s="396"/>
      <c r="O2" s="396"/>
      <c r="P2" s="396"/>
      <c r="Q2" s="65"/>
    </row>
    <row r="3" spans="1:17" ht="18.75" customHeight="1" x14ac:dyDescent="0.4">
      <c r="A3" s="65"/>
      <c r="B3" s="65"/>
      <c r="C3" s="65"/>
      <c r="D3" s="65"/>
      <c r="E3" s="65"/>
      <c r="F3" s="65"/>
      <c r="G3" s="65"/>
      <c r="H3" s="65"/>
      <c r="I3" s="65"/>
      <c r="J3" s="65"/>
      <c r="K3" s="65"/>
      <c r="L3" s="65"/>
      <c r="M3" s="65"/>
      <c r="N3" s="65"/>
      <c r="O3" s="65"/>
      <c r="P3" s="65"/>
      <c r="Q3" s="65"/>
    </row>
    <row r="4" spans="1:17" ht="18.75" customHeight="1" x14ac:dyDescent="0.4">
      <c r="A4" s="65"/>
      <c r="B4" s="65"/>
      <c r="C4" s="65"/>
      <c r="D4" s="65"/>
      <c r="E4" s="65"/>
      <c r="F4" s="65"/>
      <c r="G4" s="65"/>
      <c r="H4" s="65"/>
      <c r="I4" s="65"/>
      <c r="J4" s="65"/>
      <c r="K4" s="65"/>
      <c r="L4" s="54" t="s">
        <v>63</v>
      </c>
      <c r="M4" s="262"/>
      <c r="N4" s="262"/>
      <c r="O4" s="262"/>
      <c r="P4" s="262"/>
      <c r="Q4" s="65"/>
    </row>
    <row r="5" spans="1:17" ht="18.75" customHeight="1" x14ac:dyDescent="0.4">
      <c r="A5" s="65"/>
      <c r="B5" s="65"/>
      <c r="C5" s="65"/>
      <c r="D5" s="65"/>
      <c r="E5" s="65"/>
      <c r="F5" s="65"/>
      <c r="G5" s="65"/>
      <c r="H5" s="65"/>
      <c r="I5" s="65"/>
      <c r="J5" s="65"/>
      <c r="K5" s="65"/>
      <c r="L5" s="65"/>
      <c r="M5" s="65"/>
      <c r="N5" s="65"/>
      <c r="O5" s="65"/>
      <c r="P5" s="65"/>
      <c r="Q5" s="65"/>
    </row>
    <row r="6" spans="1:17" ht="18.75" customHeight="1" thickBot="1" x14ac:dyDescent="0.45">
      <c r="A6" s="65"/>
      <c r="B6" s="65"/>
      <c r="C6" s="65"/>
      <c r="D6" s="65"/>
      <c r="E6" s="65"/>
      <c r="F6" s="65"/>
      <c r="G6" s="65"/>
      <c r="H6" s="65"/>
      <c r="I6" s="65"/>
      <c r="J6" s="65"/>
      <c r="K6" s="65"/>
      <c r="L6" s="65"/>
      <c r="M6" s="65"/>
      <c r="N6" s="65"/>
      <c r="O6" s="65"/>
      <c r="P6" s="54" t="s">
        <v>17</v>
      </c>
      <c r="Q6" s="65"/>
    </row>
    <row r="7" spans="1:17" ht="26.25" customHeight="1" thickBot="1" x14ac:dyDescent="0.45">
      <c r="A7" s="65"/>
      <c r="B7" s="390" t="s">
        <v>70</v>
      </c>
      <c r="C7" s="391"/>
      <c r="D7" s="17" t="s">
        <v>80</v>
      </c>
      <c r="E7" s="66" t="s">
        <v>81</v>
      </c>
      <c r="F7" s="66" t="s">
        <v>82</v>
      </c>
      <c r="G7" s="66" t="s">
        <v>83</v>
      </c>
      <c r="H7" s="66" t="s">
        <v>84</v>
      </c>
      <c r="I7" s="66" t="s">
        <v>85</v>
      </c>
      <c r="J7" s="66" t="s">
        <v>89</v>
      </c>
      <c r="K7" s="66" t="s">
        <v>148</v>
      </c>
      <c r="L7" s="66" t="s">
        <v>149</v>
      </c>
      <c r="M7" s="66" t="s">
        <v>86</v>
      </c>
      <c r="N7" s="66" t="s">
        <v>87</v>
      </c>
      <c r="O7" s="18" t="s">
        <v>88</v>
      </c>
      <c r="P7" s="19" t="s">
        <v>150</v>
      </c>
      <c r="Q7" s="65"/>
    </row>
    <row r="8" spans="1:17" ht="30" customHeight="1" x14ac:dyDescent="0.4">
      <c r="A8" s="65"/>
      <c r="B8" s="392" t="s">
        <v>139</v>
      </c>
      <c r="C8" s="4" t="s">
        <v>140</v>
      </c>
      <c r="D8" s="166"/>
      <c r="E8" s="167"/>
      <c r="F8" s="167"/>
      <c r="G8" s="167"/>
      <c r="H8" s="167"/>
      <c r="I8" s="167"/>
      <c r="J8" s="167"/>
      <c r="K8" s="167"/>
      <c r="L8" s="167"/>
      <c r="M8" s="167"/>
      <c r="N8" s="167"/>
      <c r="O8" s="168"/>
      <c r="P8" s="12">
        <f>SUM(D8:O8)</f>
        <v>0</v>
      </c>
      <c r="Q8" s="65"/>
    </row>
    <row r="9" spans="1:17" ht="30" customHeight="1" x14ac:dyDescent="0.4">
      <c r="A9" s="65"/>
      <c r="B9" s="393"/>
      <c r="C9" s="2" t="s">
        <v>141</v>
      </c>
      <c r="D9" s="169"/>
      <c r="E9" s="170"/>
      <c r="F9" s="170"/>
      <c r="G9" s="170"/>
      <c r="H9" s="170"/>
      <c r="I9" s="170"/>
      <c r="J9" s="170"/>
      <c r="K9" s="170"/>
      <c r="L9" s="170"/>
      <c r="M9" s="170"/>
      <c r="N9" s="170"/>
      <c r="O9" s="171"/>
      <c r="P9" s="13">
        <f t="shared" ref="P9:P12" si="0">SUM(D9:O9)</f>
        <v>0</v>
      </c>
      <c r="Q9" s="65"/>
    </row>
    <row r="10" spans="1:17" ht="30" customHeight="1" x14ac:dyDescent="0.4">
      <c r="A10" s="65"/>
      <c r="B10" s="393"/>
      <c r="C10" s="2" t="s">
        <v>142</v>
      </c>
      <c r="D10" s="169"/>
      <c r="E10" s="170"/>
      <c r="F10" s="170"/>
      <c r="G10" s="170"/>
      <c r="H10" s="170"/>
      <c r="I10" s="170"/>
      <c r="J10" s="170"/>
      <c r="K10" s="170"/>
      <c r="L10" s="170"/>
      <c r="M10" s="170"/>
      <c r="N10" s="170"/>
      <c r="O10" s="171"/>
      <c r="P10" s="13">
        <f t="shared" si="0"/>
        <v>0</v>
      </c>
      <c r="Q10" s="65"/>
    </row>
    <row r="11" spans="1:17" ht="30" customHeight="1" x14ac:dyDescent="0.4">
      <c r="A11" s="65"/>
      <c r="B11" s="393"/>
      <c r="C11" s="2" t="s">
        <v>143</v>
      </c>
      <c r="D11" s="169"/>
      <c r="E11" s="170"/>
      <c r="F11" s="170"/>
      <c r="G11" s="170"/>
      <c r="H11" s="170"/>
      <c r="I11" s="170"/>
      <c r="J11" s="170"/>
      <c r="K11" s="170"/>
      <c r="L11" s="170"/>
      <c r="M11" s="170"/>
      <c r="N11" s="170"/>
      <c r="O11" s="171"/>
      <c r="P11" s="13">
        <f t="shared" si="0"/>
        <v>0</v>
      </c>
      <c r="Q11" s="65"/>
    </row>
    <row r="12" spans="1:17" ht="30" customHeight="1" x14ac:dyDescent="0.4">
      <c r="A12" s="65"/>
      <c r="B12" s="393"/>
      <c r="C12" s="3" t="s">
        <v>144</v>
      </c>
      <c r="D12" s="172"/>
      <c r="E12" s="173"/>
      <c r="F12" s="173"/>
      <c r="G12" s="173"/>
      <c r="H12" s="173"/>
      <c r="I12" s="173"/>
      <c r="J12" s="173"/>
      <c r="K12" s="173"/>
      <c r="L12" s="173"/>
      <c r="M12" s="173"/>
      <c r="N12" s="173"/>
      <c r="O12" s="174"/>
      <c r="P12" s="14">
        <f t="shared" si="0"/>
        <v>0</v>
      </c>
      <c r="Q12" s="65"/>
    </row>
    <row r="13" spans="1:17" ht="33.75" customHeight="1" thickBot="1" x14ac:dyDescent="0.45">
      <c r="A13" s="65"/>
      <c r="B13" s="5"/>
      <c r="C13" s="16" t="s">
        <v>152</v>
      </c>
      <c r="D13" s="7">
        <f>SUM(D8:D12)</f>
        <v>0</v>
      </c>
      <c r="E13" s="6">
        <f t="shared" ref="E13:O13" si="1">SUM(E8:E12)</f>
        <v>0</v>
      </c>
      <c r="F13" s="6">
        <f t="shared" si="1"/>
        <v>0</v>
      </c>
      <c r="G13" s="6">
        <f t="shared" si="1"/>
        <v>0</v>
      </c>
      <c r="H13" s="6">
        <f t="shared" si="1"/>
        <v>0</v>
      </c>
      <c r="I13" s="6">
        <f t="shared" si="1"/>
        <v>0</v>
      </c>
      <c r="J13" s="6">
        <f t="shared" si="1"/>
        <v>0</v>
      </c>
      <c r="K13" s="6">
        <f t="shared" si="1"/>
        <v>0</v>
      </c>
      <c r="L13" s="6">
        <f t="shared" si="1"/>
        <v>0</v>
      </c>
      <c r="M13" s="6">
        <f t="shared" si="1"/>
        <v>0</v>
      </c>
      <c r="N13" s="6">
        <f t="shared" si="1"/>
        <v>0</v>
      </c>
      <c r="O13" s="10">
        <f t="shared" si="1"/>
        <v>0</v>
      </c>
      <c r="P13" s="15">
        <f>SUM(P8:P12)</f>
        <v>0</v>
      </c>
      <c r="Q13" s="65"/>
    </row>
    <row r="14" spans="1:17" ht="30" customHeight="1" x14ac:dyDescent="0.4">
      <c r="A14" s="65"/>
      <c r="B14" s="392" t="s">
        <v>145</v>
      </c>
      <c r="C14" s="4" t="s">
        <v>146</v>
      </c>
      <c r="D14" s="166"/>
      <c r="E14" s="167"/>
      <c r="F14" s="167"/>
      <c r="G14" s="167"/>
      <c r="H14" s="167"/>
      <c r="I14" s="167"/>
      <c r="J14" s="167"/>
      <c r="K14" s="167"/>
      <c r="L14" s="167"/>
      <c r="M14" s="167"/>
      <c r="N14" s="167"/>
      <c r="O14" s="168"/>
      <c r="P14" s="12">
        <f>SUM(D14:O14)</f>
        <v>0</v>
      </c>
      <c r="Q14" s="65"/>
    </row>
    <row r="15" spans="1:17" ht="30" customHeight="1" x14ac:dyDescent="0.4">
      <c r="A15" s="65"/>
      <c r="B15" s="393"/>
      <c r="C15" s="2" t="s">
        <v>147</v>
      </c>
      <c r="D15" s="169"/>
      <c r="E15" s="170"/>
      <c r="F15" s="170"/>
      <c r="G15" s="170"/>
      <c r="H15" s="170"/>
      <c r="I15" s="170"/>
      <c r="J15" s="170"/>
      <c r="K15" s="170"/>
      <c r="L15" s="170"/>
      <c r="M15" s="170"/>
      <c r="N15" s="170"/>
      <c r="O15" s="171"/>
      <c r="P15" s="13">
        <f>SUM(D15:O15)</f>
        <v>0</v>
      </c>
      <c r="Q15" s="65"/>
    </row>
    <row r="16" spans="1:17" ht="30" customHeight="1" x14ac:dyDescent="0.4">
      <c r="A16" s="65"/>
      <c r="B16" s="393"/>
      <c r="C16" s="3" t="s">
        <v>69</v>
      </c>
      <c r="D16" s="172"/>
      <c r="E16" s="173"/>
      <c r="F16" s="173"/>
      <c r="G16" s="173"/>
      <c r="H16" s="173"/>
      <c r="I16" s="173"/>
      <c r="J16" s="173"/>
      <c r="K16" s="173"/>
      <c r="L16" s="173"/>
      <c r="M16" s="173"/>
      <c r="N16" s="173"/>
      <c r="O16" s="174"/>
      <c r="P16" s="14">
        <f>SUM(D16:O16)</f>
        <v>0</v>
      </c>
      <c r="Q16" s="65"/>
    </row>
    <row r="17" spans="1:17" ht="33.75" customHeight="1" thickBot="1" x14ac:dyDescent="0.45">
      <c r="A17" s="65"/>
      <c r="B17" s="5"/>
      <c r="C17" s="16" t="s">
        <v>153</v>
      </c>
      <c r="D17" s="7">
        <f>SUM(D14:D16)</f>
        <v>0</v>
      </c>
      <c r="E17" s="6">
        <f t="shared" ref="E17:N17" si="2">SUM(E14:E16)</f>
        <v>0</v>
      </c>
      <c r="F17" s="6">
        <f t="shared" si="2"/>
        <v>0</v>
      </c>
      <c r="G17" s="6">
        <f t="shared" si="2"/>
        <v>0</v>
      </c>
      <c r="H17" s="6">
        <f t="shared" si="2"/>
        <v>0</v>
      </c>
      <c r="I17" s="6">
        <f t="shared" si="2"/>
        <v>0</v>
      </c>
      <c r="J17" s="6">
        <f t="shared" si="2"/>
        <v>0</v>
      </c>
      <c r="K17" s="6">
        <f t="shared" si="2"/>
        <v>0</v>
      </c>
      <c r="L17" s="6">
        <f t="shared" si="2"/>
        <v>0</v>
      </c>
      <c r="M17" s="6">
        <f t="shared" si="2"/>
        <v>0</v>
      </c>
      <c r="N17" s="6">
        <f t="shared" si="2"/>
        <v>0</v>
      </c>
      <c r="O17" s="10">
        <f>SUM(O14:O16)</f>
        <v>0</v>
      </c>
      <c r="P17" s="15">
        <f>SUM(P14:P16)</f>
        <v>0</v>
      </c>
      <c r="Q17" s="65"/>
    </row>
    <row r="18" spans="1:17" ht="41.25" customHeight="1" thickBot="1" x14ac:dyDescent="0.45">
      <c r="A18" s="65"/>
      <c r="B18" s="394" t="s">
        <v>161</v>
      </c>
      <c r="C18" s="395"/>
      <c r="D18" s="8">
        <f>D17-D13</f>
        <v>0</v>
      </c>
      <c r="E18" s="9">
        <f>E17-E13+D18</f>
        <v>0</v>
      </c>
      <c r="F18" s="9">
        <f t="shared" ref="F18:N18" si="3">F17-F13+E18</f>
        <v>0</v>
      </c>
      <c r="G18" s="9">
        <f t="shared" si="3"/>
        <v>0</v>
      </c>
      <c r="H18" s="9">
        <f t="shared" si="3"/>
        <v>0</v>
      </c>
      <c r="I18" s="9">
        <f t="shared" si="3"/>
        <v>0</v>
      </c>
      <c r="J18" s="9">
        <f t="shared" si="3"/>
        <v>0</v>
      </c>
      <c r="K18" s="9">
        <f t="shared" si="3"/>
        <v>0</v>
      </c>
      <c r="L18" s="9">
        <f t="shared" si="3"/>
        <v>0</v>
      </c>
      <c r="M18" s="9">
        <f>M17-M13+L18</f>
        <v>0</v>
      </c>
      <c r="N18" s="9">
        <f t="shared" si="3"/>
        <v>0</v>
      </c>
      <c r="O18" s="11">
        <f>O17-O13+N18</f>
        <v>0</v>
      </c>
      <c r="P18" s="56"/>
      <c r="Q18" s="65"/>
    </row>
    <row r="19" spans="1:17" ht="18.75" customHeight="1" x14ac:dyDescent="0.4">
      <c r="A19" s="65"/>
      <c r="B19" s="65"/>
      <c r="C19" s="65"/>
      <c r="D19" s="65"/>
      <c r="E19" s="65"/>
      <c r="F19" s="65"/>
      <c r="G19" s="65"/>
      <c r="H19" s="65"/>
      <c r="I19" s="65"/>
      <c r="J19" s="65"/>
      <c r="K19" s="65"/>
      <c r="L19" s="65"/>
      <c r="M19" s="65"/>
      <c r="N19" s="65"/>
      <c r="O19" s="65"/>
      <c r="P19" s="65"/>
      <c r="Q19" s="65"/>
    </row>
  </sheetData>
  <mergeCells count="6">
    <mergeCell ref="B7:C7"/>
    <mergeCell ref="B8:B12"/>
    <mergeCell ref="B14:B16"/>
    <mergeCell ref="B18:C18"/>
    <mergeCell ref="B2:P2"/>
    <mergeCell ref="M4:P4"/>
  </mergeCells>
  <phoneticPr fontId="3"/>
  <conditionalFormatting sqref="M4:P4 D8:O12 D14:O16">
    <cfRule type="containsBlanks" dxfId="6" priority="1">
      <formula>LEN(TRIM(D4))=0</formula>
    </cfRule>
  </conditionalFormatting>
  <printOptions horizontalCentered="1"/>
  <pageMargins left="0.19685039370078741" right="0.19685039370078741" top="0.39370078740157483" bottom="0.3937007874015748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891"/>
  <sheetViews>
    <sheetView showGridLines="0" view="pageBreakPreview" zoomScaleNormal="100" zoomScaleSheetLayoutView="100" workbookViewId="0"/>
  </sheetViews>
  <sheetFormatPr defaultRowHeight="13.5" x14ac:dyDescent="0.4"/>
  <cols>
    <col min="1" max="452" width="2.625" style="67" customWidth="1"/>
    <col min="453" max="16384" width="9" style="67"/>
  </cols>
  <sheetData>
    <row r="1" spans="2:37" ht="18" customHeight="1" x14ac:dyDescent="0.4">
      <c r="C1" s="68"/>
      <c r="AI1" s="69" t="s">
        <v>317</v>
      </c>
      <c r="AJ1" s="69"/>
    </row>
    <row r="2" spans="2:37" ht="15" customHeight="1" x14ac:dyDescent="0.4"/>
    <row r="3" spans="2:37" ht="22.5" customHeight="1" x14ac:dyDescent="0.4">
      <c r="B3" s="397" t="s">
        <v>252</v>
      </c>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70"/>
    </row>
    <row r="4" spans="2:37" ht="15" customHeight="1" x14ac:dyDescent="0.4"/>
    <row r="5" spans="2:37" ht="18" customHeight="1" x14ac:dyDescent="0.4">
      <c r="U5" s="69" t="s">
        <v>253</v>
      </c>
      <c r="V5" s="398"/>
      <c r="W5" s="398"/>
      <c r="X5" s="398"/>
      <c r="Y5" s="398"/>
      <c r="Z5" s="398"/>
      <c r="AA5" s="398"/>
      <c r="AB5" s="398"/>
      <c r="AC5" s="398"/>
      <c r="AD5" s="398"/>
      <c r="AE5" s="398"/>
      <c r="AF5" s="398"/>
      <c r="AG5" s="398"/>
      <c r="AH5" s="398"/>
      <c r="AI5" s="398"/>
    </row>
    <row r="6" spans="2:37" ht="15" customHeight="1" x14ac:dyDescent="0.4"/>
    <row r="7" spans="2:37" ht="18" customHeight="1" thickBot="1" x14ac:dyDescent="0.45">
      <c r="C7" s="71" t="s">
        <v>254</v>
      </c>
    </row>
    <row r="8" spans="2:37" ht="18.75" customHeight="1" x14ac:dyDescent="0.4">
      <c r="C8" s="399" t="s">
        <v>255</v>
      </c>
      <c r="D8" s="400"/>
      <c r="E8" s="400"/>
      <c r="F8" s="400"/>
      <c r="G8" s="400"/>
      <c r="H8" s="400"/>
      <c r="I8" s="400"/>
      <c r="J8" s="400"/>
      <c r="K8" s="400"/>
      <c r="L8" s="400"/>
      <c r="M8" s="400"/>
      <c r="N8" s="400"/>
      <c r="O8" s="400"/>
      <c r="P8" s="400"/>
      <c r="Q8" s="400"/>
      <c r="R8" s="400"/>
      <c r="S8" s="401"/>
      <c r="T8" s="402" t="s">
        <v>256</v>
      </c>
      <c r="U8" s="403"/>
      <c r="V8" s="72">
        <v>4</v>
      </c>
      <c r="W8" s="72" t="s">
        <v>257</v>
      </c>
      <c r="X8" s="404"/>
      <c r="Y8" s="404"/>
      <c r="Z8" s="72" t="s">
        <v>258</v>
      </c>
      <c r="AA8" s="403" t="s">
        <v>259</v>
      </c>
      <c r="AB8" s="403"/>
      <c r="AC8" s="403" t="s">
        <v>256</v>
      </c>
      <c r="AD8" s="403"/>
      <c r="AE8" s="73"/>
      <c r="AF8" s="72" t="s">
        <v>257</v>
      </c>
      <c r="AG8" s="404"/>
      <c r="AH8" s="404"/>
      <c r="AI8" s="74" t="s">
        <v>258</v>
      </c>
    </row>
    <row r="9" spans="2:37" ht="18.75" customHeight="1" x14ac:dyDescent="0.4">
      <c r="C9" s="405" t="s">
        <v>260</v>
      </c>
      <c r="D9" s="406"/>
      <c r="E9" s="406"/>
      <c r="F9" s="406"/>
      <c r="G9" s="406"/>
      <c r="H9" s="406"/>
      <c r="I9" s="406"/>
      <c r="J9" s="406"/>
      <c r="K9" s="406"/>
      <c r="L9" s="406"/>
      <c r="M9" s="406"/>
      <c r="N9" s="406"/>
      <c r="O9" s="406"/>
      <c r="P9" s="406"/>
      <c r="Q9" s="406"/>
      <c r="R9" s="406"/>
      <c r="S9" s="407"/>
      <c r="T9" s="408">
        <f>'６号'!K41</f>
        <v>0</v>
      </c>
      <c r="U9" s="409"/>
      <c r="V9" s="409"/>
      <c r="W9" s="409"/>
      <c r="X9" s="409"/>
      <c r="Y9" s="409"/>
      <c r="Z9" s="409"/>
      <c r="AA9" s="409"/>
      <c r="AB9" s="409"/>
      <c r="AC9" s="409"/>
      <c r="AD9" s="409"/>
      <c r="AE9" s="409"/>
      <c r="AF9" s="409"/>
      <c r="AG9" s="406" t="s">
        <v>261</v>
      </c>
      <c r="AH9" s="406"/>
      <c r="AI9" s="407"/>
    </row>
    <row r="10" spans="2:37" ht="18.75" customHeight="1" x14ac:dyDescent="0.4">
      <c r="C10" s="405" t="s">
        <v>262</v>
      </c>
      <c r="D10" s="406"/>
      <c r="E10" s="406"/>
      <c r="F10" s="406"/>
      <c r="G10" s="406"/>
      <c r="H10" s="406"/>
      <c r="I10" s="406"/>
      <c r="J10" s="406"/>
      <c r="K10" s="406"/>
      <c r="L10" s="406"/>
      <c r="M10" s="406"/>
      <c r="N10" s="406"/>
      <c r="O10" s="406"/>
      <c r="P10" s="406"/>
      <c r="Q10" s="406"/>
      <c r="R10" s="406"/>
      <c r="S10" s="407"/>
      <c r="T10" s="408">
        <f>'６号'!P41</f>
        <v>0</v>
      </c>
      <c r="U10" s="409"/>
      <c r="V10" s="409"/>
      <c r="W10" s="409"/>
      <c r="X10" s="409"/>
      <c r="Y10" s="409"/>
      <c r="Z10" s="409"/>
      <c r="AA10" s="409"/>
      <c r="AB10" s="409"/>
      <c r="AC10" s="409"/>
      <c r="AD10" s="409"/>
      <c r="AE10" s="409"/>
      <c r="AF10" s="409"/>
      <c r="AG10" s="406" t="s">
        <v>261</v>
      </c>
      <c r="AH10" s="406"/>
      <c r="AI10" s="407"/>
    </row>
    <row r="11" spans="2:37" ht="18.75" customHeight="1" thickBot="1" x14ac:dyDescent="0.45">
      <c r="C11" s="410" t="s">
        <v>263</v>
      </c>
      <c r="D11" s="411"/>
      <c r="E11" s="411"/>
      <c r="F11" s="411"/>
      <c r="G11" s="411"/>
      <c r="H11" s="411"/>
      <c r="I11" s="411"/>
      <c r="J11" s="411"/>
      <c r="K11" s="411"/>
      <c r="L11" s="411"/>
      <c r="M11" s="411"/>
      <c r="N11" s="411"/>
      <c r="O11" s="411"/>
      <c r="P11" s="411"/>
      <c r="Q11" s="411"/>
      <c r="R11" s="411"/>
      <c r="S11" s="412"/>
      <c r="T11" s="413">
        <f>'６号'!W41</f>
        <v>0</v>
      </c>
      <c r="U11" s="414"/>
      <c r="V11" s="414"/>
      <c r="W11" s="414"/>
      <c r="X11" s="414"/>
      <c r="Y11" s="414"/>
      <c r="Z11" s="414"/>
      <c r="AA11" s="414"/>
      <c r="AB11" s="414"/>
      <c r="AC11" s="414"/>
      <c r="AD11" s="414"/>
      <c r="AE11" s="414"/>
      <c r="AF11" s="414"/>
      <c r="AG11" s="411" t="s">
        <v>261</v>
      </c>
      <c r="AH11" s="411"/>
      <c r="AI11" s="412"/>
    </row>
    <row r="12" spans="2:37" ht="22.5" customHeight="1" thickTop="1" thickBot="1" x14ac:dyDescent="0.45">
      <c r="C12" s="415" t="s">
        <v>264</v>
      </c>
      <c r="D12" s="416"/>
      <c r="E12" s="416"/>
      <c r="F12" s="416"/>
      <c r="G12" s="416"/>
      <c r="H12" s="416"/>
      <c r="I12" s="416"/>
      <c r="J12" s="416"/>
      <c r="K12" s="416"/>
      <c r="L12" s="416"/>
      <c r="M12" s="416"/>
      <c r="N12" s="416"/>
      <c r="O12" s="416"/>
      <c r="P12" s="416"/>
      <c r="Q12" s="416"/>
      <c r="R12" s="416"/>
      <c r="S12" s="416"/>
      <c r="T12" s="417">
        <f>SUM(T9,T10,T11)</f>
        <v>0</v>
      </c>
      <c r="U12" s="418"/>
      <c r="V12" s="418"/>
      <c r="W12" s="418"/>
      <c r="X12" s="418"/>
      <c r="Y12" s="418"/>
      <c r="Z12" s="418"/>
      <c r="AA12" s="418"/>
      <c r="AB12" s="418"/>
      <c r="AC12" s="418"/>
      <c r="AD12" s="418"/>
      <c r="AE12" s="418"/>
      <c r="AF12" s="418"/>
      <c r="AG12" s="416" t="s">
        <v>261</v>
      </c>
      <c r="AH12" s="416"/>
      <c r="AI12" s="419"/>
    </row>
    <row r="13" spans="2:37" ht="15" customHeight="1" x14ac:dyDescent="0.4"/>
    <row r="14" spans="2:37" ht="18" customHeight="1" thickBot="1" x14ac:dyDescent="0.45">
      <c r="C14" s="71" t="s">
        <v>265</v>
      </c>
    </row>
    <row r="15" spans="2:37" ht="18.75" customHeight="1" x14ac:dyDescent="0.4">
      <c r="C15" s="420" t="s">
        <v>266</v>
      </c>
      <c r="D15" s="421"/>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2"/>
    </row>
    <row r="16" spans="2:37" ht="18" customHeight="1" x14ac:dyDescent="0.4">
      <c r="C16" s="75"/>
      <c r="D16" s="423" t="s">
        <v>267</v>
      </c>
      <c r="E16" s="406"/>
      <c r="F16" s="406"/>
      <c r="G16" s="406"/>
      <c r="H16" s="406"/>
      <c r="I16" s="406"/>
      <c r="J16" s="406"/>
      <c r="K16" s="406"/>
      <c r="L16" s="406"/>
      <c r="M16" s="406"/>
      <c r="N16" s="406"/>
      <c r="O16" s="406"/>
      <c r="P16" s="406"/>
      <c r="Q16" s="406"/>
      <c r="R16" s="406"/>
      <c r="S16" s="407"/>
      <c r="T16" s="424">
        <f>'６号'!L41</f>
        <v>0</v>
      </c>
      <c r="U16" s="425"/>
      <c r="V16" s="425"/>
      <c r="W16" s="425"/>
      <c r="X16" s="425"/>
      <c r="Y16" s="425"/>
      <c r="Z16" s="425"/>
      <c r="AA16" s="425"/>
      <c r="AB16" s="425"/>
      <c r="AC16" s="425"/>
      <c r="AD16" s="425"/>
      <c r="AE16" s="425"/>
      <c r="AF16" s="425"/>
      <c r="AG16" s="406" t="s">
        <v>261</v>
      </c>
      <c r="AH16" s="406"/>
      <c r="AI16" s="407"/>
    </row>
    <row r="17" spans="3:35" ht="18" customHeight="1" x14ac:dyDescent="0.4">
      <c r="C17" s="75"/>
      <c r="D17" s="426" t="s">
        <v>268</v>
      </c>
      <c r="E17" s="427"/>
      <c r="F17" s="427"/>
      <c r="G17" s="427"/>
      <c r="H17" s="427"/>
      <c r="I17" s="427"/>
      <c r="J17" s="427"/>
      <c r="K17" s="427"/>
      <c r="L17" s="427"/>
      <c r="M17" s="427"/>
      <c r="N17" s="427"/>
      <c r="O17" s="427"/>
      <c r="P17" s="427"/>
      <c r="Q17" s="427"/>
      <c r="R17" s="427"/>
      <c r="S17" s="428"/>
      <c r="T17" s="432">
        <f>'６号'!M41</f>
        <v>0</v>
      </c>
      <c r="U17" s="433"/>
      <c r="V17" s="433"/>
      <c r="W17" s="433"/>
      <c r="X17" s="433"/>
      <c r="Y17" s="433"/>
      <c r="Z17" s="433"/>
      <c r="AA17" s="433"/>
      <c r="AB17" s="433"/>
      <c r="AC17" s="433"/>
      <c r="AD17" s="433"/>
      <c r="AE17" s="433"/>
      <c r="AF17" s="433"/>
      <c r="AG17" s="411" t="s">
        <v>261</v>
      </c>
      <c r="AH17" s="411"/>
      <c r="AI17" s="412"/>
    </row>
    <row r="18" spans="3:35" ht="18" customHeight="1" thickBot="1" x14ac:dyDescent="0.45">
      <c r="C18" s="76"/>
      <c r="D18" s="429"/>
      <c r="E18" s="430"/>
      <c r="F18" s="430"/>
      <c r="G18" s="430"/>
      <c r="H18" s="430"/>
      <c r="I18" s="430"/>
      <c r="J18" s="430"/>
      <c r="K18" s="430"/>
      <c r="L18" s="430"/>
      <c r="M18" s="430"/>
      <c r="N18" s="430"/>
      <c r="O18" s="430"/>
      <c r="P18" s="430"/>
      <c r="Q18" s="430"/>
      <c r="R18" s="430"/>
      <c r="S18" s="431"/>
      <c r="T18" s="434"/>
      <c r="U18" s="435"/>
      <c r="V18" s="435"/>
      <c r="W18" s="435"/>
      <c r="X18" s="435"/>
      <c r="Y18" s="435"/>
      <c r="Z18" s="435"/>
      <c r="AA18" s="435"/>
      <c r="AB18" s="435"/>
      <c r="AC18" s="435"/>
      <c r="AD18" s="435"/>
      <c r="AE18" s="435"/>
      <c r="AF18" s="435"/>
      <c r="AG18" s="436"/>
      <c r="AH18" s="436"/>
      <c r="AI18" s="437"/>
    </row>
    <row r="19" spans="3:35" ht="18.75" customHeight="1" x14ac:dyDescent="0.4">
      <c r="C19" s="420" t="s">
        <v>269</v>
      </c>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1"/>
    </row>
    <row r="20" spans="3:35" ht="18" customHeight="1" x14ac:dyDescent="0.4">
      <c r="C20" s="77"/>
      <c r="D20" s="438" t="s">
        <v>270</v>
      </c>
      <c r="E20" s="439"/>
      <c r="F20" s="439"/>
      <c r="G20" s="439"/>
      <c r="H20" s="439"/>
      <c r="I20" s="439"/>
      <c r="J20" s="439"/>
      <c r="K20" s="439"/>
      <c r="L20" s="439"/>
      <c r="M20" s="439"/>
      <c r="N20" s="439"/>
      <c r="O20" s="439"/>
      <c r="P20" s="439"/>
      <c r="Q20" s="439"/>
      <c r="R20" s="439"/>
      <c r="S20" s="440"/>
      <c r="T20" s="441">
        <f>'６号'!Q41</f>
        <v>0</v>
      </c>
      <c r="U20" s="442"/>
      <c r="V20" s="442"/>
      <c r="W20" s="442"/>
      <c r="X20" s="442"/>
      <c r="Y20" s="442"/>
      <c r="Z20" s="442"/>
      <c r="AA20" s="442"/>
      <c r="AB20" s="442"/>
      <c r="AC20" s="442"/>
      <c r="AD20" s="442"/>
      <c r="AE20" s="442"/>
      <c r="AF20" s="442"/>
      <c r="AG20" s="439" t="s">
        <v>261</v>
      </c>
      <c r="AH20" s="439"/>
      <c r="AI20" s="440"/>
    </row>
    <row r="21" spans="3:35" ht="15" customHeight="1" x14ac:dyDescent="0.4">
      <c r="C21" s="75"/>
      <c r="D21" s="78"/>
      <c r="E21" s="443" t="s">
        <v>271</v>
      </c>
      <c r="F21" s="444"/>
      <c r="G21" s="444"/>
      <c r="H21" s="444"/>
      <c r="I21" s="444"/>
      <c r="J21" s="444"/>
      <c r="K21" s="444"/>
      <c r="L21" s="444"/>
      <c r="M21" s="444"/>
      <c r="N21" s="444"/>
      <c r="O21" s="444"/>
      <c r="P21" s="444"/>
      <c r="Q21" s="444"/>
      <c r="R21" s="444"/>
      <c r="S21" s="445"/>
      <c r="T21" s="447">
        <f>'６号'!R41</f>
        <v>0</v>
      </c>
      <c r="U21" s="448"/>
      <c r="V21" s="448"/>
      <c r="W21" s="448"/>
      <c r="X21" s="448"/>
      <c r="Y21" s="448"/>
      <c r="Z21" s="448"/>
      <c r="AA21" s="448"/>
      <c r="AB21" s="448"/>
      <c r="AC21" s="448"/>
      <c r="AD21" s="448"/>
      <c r="AE21" s="448"/>
      <c r="AF21" s="448"/>
      <c r="AG21" s="449" t="s">
        <v>261</v>
      </c>
      <c r="AH21" s="449"/>
      <c r="AI21" s="450"/>
    </row>
    <row r="22" spans="3:35" ht="15" customHeight="1" x14ac:dyDescent="0.4">
      <c r="C22" s="75"/>
      <c r="D22" s="78"/>
      <c r="E22" s="446"/>
      <c r="F22" s="436"/>
      <c r="G22" s="436"/>
      <c r="H22" s="436"/>
      <c r="I22" s="436"/>
      <c r="J22" s="436"/>
      <c r="K22" s="436"/>
      <c r="L22" s="436"/>
      <c r="M22" s="436"/>
      <c r="N22" s="436"/>
      <c r="O22" s="436"/>
      <c r="P22" s="436"/>
      <c r="Q22" s="436"/>
      <c r="R22" s="436"/>
      <c r="S22" s="437"/>
      <c r="T22" s="434"/>
      <c r="U22" s="435"/>
      <c r="V22" s="435"/>
      <c r="W22" s="435"/>
      <c r="X22" s="435"/>
      <c r="Y22" s="435"/>
      <c r="Z22" s="435"/>
      <c r="AA22" s="435"/>
      <c r="AB22" s="435"/>
      <c r="AC22" s="435"/>
      <c r="AD22" s="435"/>
      <c r="AE22" s="435"/>
      <c r="AF22" s="435"/>
      <c r="AG22" s="451"/>
      <c r="AH22" s="451"/>
      <c r="AI22" s="452"/>
    </row>
    <row r="23" spans="3:35" ht="18" customHeight="1" x14ac:dyDescent="0.4">
      <c r="C23" s="75"/>
      <c r="D23" s="426" t="s">
        <v>272</v>
      </c>
      <c r="E23" s="427"/>
      <c r="F23" s="427"/>
      <c r="G23" s="427"/>
      <c r="H23" s="427"/>
      <c r="I23" s="427"/>
      <c r="J23" s="427"/>
      <c r="K23" s="427"/>
      <c r="L23" s="427"/>
      <c r="M23" s="427"/>
      <c r="N23" s="427"/>
      <c r="O23" s="427"/>
      <c r="P23" s="427"/>
      <c r="Q23" s="427"/>
      <c r="R23" s="427"/>
      <c r="S23" s="428"/>
      <c r="T23" s="432">
        <f>'６号'!T41</f>
        <v>0</v>
      </c>
      <c r="U23" s="433"/>
      <c r="V23" s="433"/>
      <c r="W23" s="433"/>
      <c r="X23" s="433"/>
      <c r="Y23" s="433"/>
      <c r="Z23" s="433"/>
      <c r="AA23" s="433"/>
      <c r="AB23" s="433"/>
      <c r="AC23" s="433"/>
      <c r="AD23" s="433"/>
      <c r="AE23" s="433"/>
      <c r="AF23" s="433"/>
      <c r="AG23" s="411" t="s">
        <v>261</v>
      </c>
      <c r="AH23" s="411"/>
      <c r="AI23" s="412"/>
    </row>
    <row r="24" spans="3:35" ht="18" customHeight="1" thickBot="1" x14ac:dyDescent="0.45">
      <c r="C24" s="76"/>
      <c r="D24" s="429"/>
      <c r="E24" s="430"/>
      <c r="F24" s="430"/>
      <c r="G24" s="430"/>
      <c r="H24" s="430"/>
      <c r="I24" s="430"/>
      <c r="J24" s="430"/>
      <c r="K24" s="430"/>
      <c r="L24" s="430"/>
      <c r="M24" s="430"/>
      <c r="N24" s="430"/>
      <c r="O24" s="430"/>
      <c r="P24" s="430"/>
      <c r="Q24" s="430"/>
      <c r="R24" s="430"/>
      <c r="S24" s="431"/>
      <c r="T24" s="434"/>
      <c r="U24" s="435"/>
      <c r="V24" s="435"/>
      <c r="W24" s="435"/>
      <c r="X24" s="435"/>
      <c r="Y24" s="435"/>
      <c r="Z24" s="435"/>
      <c r="AA24" s="435"/>
      <c r="AB24" s="435"/>
      <c r="AC24" s="435"/>
      <c r="AD24" s="435"/>
      <c r="AE24" s="435"/>
      <c r="AF24" s="435"/>
      <c r="AG24" s="436"/>
      <c r="AH24" s="436"/>
      <c r="AI24" s="437"/>
    </row>
    <row r="25" spans="3:35" ht="18.75" customHeight="1" x14ac:dyDescent="0.4">
      <c r="C25" s="420" t="s">
        <v>273</v>
      </c>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1"/>
    </row>
    <row r="26" spans="3:35" ht="18" customHeight="1" x14ac:dyDescent="0.4">
      <c r="C26" s="77"/>
      <c r="D26" s="438" t="s">
        <v>274</v>
      </c>
      <c r="E26" s="439"/>
      <c r="F26" s="439"/>
      <c r="G26" s="439"/>
      <c r="H26" s="439"/>
      <c r="I26" s="439"/>
      <c r="J26" s="439"/>
      <c r="K26" s="439"/>
      <c r="L26" s="439"/>
      <c r="M26" s="439"/>
      <c r="N26" s="439"/>
      <c r="O26" s="439"/>
      <c r="P26" s="439"/>
      <c r="Q26" s="439"/>
      <c r="R26" s="439"/>
      <c r="S26" s="440"/>
      <c r="T26" s="441">
        <f>'６号'!X41</f>
        <v>0</v>
      </c>
      <c r="U26" s="442"/>
      <c r="V26" s="442"/>
      <c r="W26" s="442"/>
      <c r="X26" s="442"/>
      <c r="Y26" s="442"/>
      <c r="Z26" s="442"/>
      <c r="AA26" s="442"/>
      <c r="AB26" s="442"/>
      <c r="AC26" s="442"/>
      <c r="AD26" s="442"/>
      <c r="AE26" s="442"/>
      <c r="AF26" s="442"/>
      <c r="AG26" s="439" t="s">
        <v>261</v>
      </c>
      <c r="AH26" s="439"/>
      <c r="AI26" s="440"/>
    </row>
    <row r="27" spans="3:35" ht="15" customHeight="1" x14ac:dyDescent="0.4">
      <c r="C27" s="75"/>
      <c r="D27" s="78"/>
      <c r="E27" s="443" t="s">
        <v>275</v>
      </c>
      <c r="F27" s="444"/>
      <c r="G27" s="444"/>
      <c r="H27" s="444"/>
      <c r="I27" s="444"/>
      <c r="J27" s="444"/>
      <c r="K27" s="444"/>
      <c r="L27" s="444"/>
      <c r="M27" s="444"/>
      <c r="N27" s="444"/>
      <c r="O27" s="444"/>
      <c r="P27" s="444"/>
      <c r="Q27" s="444"/>
      <c r="R27" s="444"/>
      <c r="S27" s="445"/>
      <c r="T27" s="447">
        <f>'６号'!Y41</f>
        <v>0</v>
      </c>
      <c r="U27" s="448"/>
      <c r="V27" s="448"/>
      <c r="W27" s="448"/>
      <c r="X27" s="448"/>
      <c r="Y27" s="448"/>
      <c r="Z27" s="448"/>
      <c r="AA27" s="448"/>
      <c r="AB27" s="448"/>
      <c r="AC27" s="448"/>
      <c r="AD27" s="448"/>
      <c r="AE27" s="448"/>
      <c r="AF27" s="448"/>
      <c r="AG27" s="449" t="s">
        <v>261</v>
      </c>
      <c r="AH27" s="449"/>
      <c r="AI27" s="450"/>
    </row>
    <row r="28" spans="3:35" ht="15" customHeight="1" x14ac:dyDescent="0.4">
      <c r="C28" s="75"/>
      <c r="D28" s="78"/>
      <c r="E28" s="446"/>
      <c r="F28" s="436"/>
      <c r="G28" s="436"/>
      <c r="H28" s="436"/>
      <c r="I28" s="436"/>
      <c r="J28" s="436"/>
      <c r="K28" s="436"/>
      <c r="L28" s="436"/>
      <c r="M28" s="436"/>
      <c r="N28" s="436"/>
      <c r="O28" s="436"/>
      <c r="P28" s="436"/>
      <c r="Q28" s="436"/>
      <c r="R28" s="436"/>
      <c r="S28" s="437"/>
      <c r="T28" s="434"/>
      <c r="U28" s="435"/>
      <c r="V28" s="435"/>
      <c r="W28" s="435"/>
      <c r="X28" s="435"/>
      <c r="Y28" s="435"/>
      <c r="Z28" s="435"/>
      <c r="AA28" s="435"/>
      <c r="AB28" s="435"/>
      <c r="AC28" s="435"/>
      <c r="AD28" s="435"/>
      <c r="AE28" s="435"/>
      <c r="AF28" s="435"/>
      <c r="AG28" s="451"/>
      <c r="AH28" s="451"/>
      <c r="AI28" s="452"/>
    </row>
    <row r="29" spans="3:35" ht="18" customHeight="1" x14ac:dyDescent="0.4">
      <c r="C29" s="75"/>
      <c r="D29" s="426" t="s">
        <v>276</v>
      </c>
      <c r="E29" s="427"/>
      <c r="F29" s="427"/>
      <c r="G29" s="427"/>
      <c r="H29" s="427"/>
      <c r="I29" s="427"/>
      <c r="J29" s="427"/>
      <c r="K29" s="427"/>
      <c r="L29" s="427"/>
      <c r="M29" s="427"/>
      <c r="N29" s="427"/>
      <c r="O29" s="427"/>
      <c r="P29" s="427"/>
      <c r="Q29" s="427"/>
      <c r="R29" s="427"/>
      <c r="S29" s="428"/>
      <c r="T29" s="432">
        <f>'６号'!AA41</f>
        <v>0</v>
      </c>
      <c r="U29" s="433"/>
      <c r="V29" s="433"/>
      <c r="W29" s="433"/>
      <c r="X29" s="433"/>
      <c r="Y29" s="433"/>
      <c r="Z29" s="433"/>
      <c r="AA29" s="433"/>
      <c r="AB29" s="433"/>
      <c r="AC29" s="433"/>
      <c r="AD29" s="433"/>
      <c r="AE29" s="433"/>
      <c r="AF29" s="433"/>
      <c r="AG29" s="411" t="s">
        <v>261</v>
      </c>
      <c r="AH29" s="411"/>
      <c r="AI29" s="412"/>
    </row>
    <row r="30" spans="3:35" ht="18" customHeight="1" thickBot="1" x14ac:dyDescent="0.45">
      <c r="C30" s="75"/>
      <c r="D30" s="459"/>
      <c r="E30" s="460"/>
      <c r="F30" s="460"/>
      <c r="G30" s="460"/>
      <c r="H30" s="460"/>
      <c r="I30" s="460"/>
      <c r="J30" s="460"/>
      <c r="K30" s="460"/>
      <c r="L30" s="460"/>
      <c r="M30" s="460"/>
      <c r="N30" s="460"/>
      <c r="O30" s="460"/>
      <c r="P30" s="460"/>
      <c r="Q30" s="460"/>
      <c r="R30" s="460"/>
      <c r="S30" s="461"/>
      <c r="T30" s="441"/>
      <c r="U30" s="442"/>
      <c r="V30" s="442"/>
      <c r="W30" s="442"/>
      <c r="X30" s="442"/>
      <c r="Y30" s="442"/>
      <c r="Z30" s="442"/>
      <c r="AA30" s="442"/>
      <c r="AB30" s="442"/>
      <c r="AC30" s="442"/>
      <c r="AD30" s="442"/>
      <c r="AE30" s="442"/>
      <c r="AF30" s="442"/>
      <c r="AG30" s="439"/>
      <c r="AH30" s="439"/>
      <c r="AI30" s="440"/>
    </row>
    <row r="31" spans="3:35" ht="22.5" customHeight="1" thickTop="1" thickBot="1" x14ac:dyDescent="0.45">
      <c r="C31" s="415" t="s">
        <v>277</v>
      </c>
      <c r="D31" s="416"/>
      <c r="E31" s="416"/>
      <c r="F31" s="416"/>
      <c r="G31" s="416"/>
      <c r="H31" s="416"/>
      <c r="I31" s="416"/>
      <c r="J31" s="416"/>
      <c r="K31" s="416"/>
      <c r="L31" s="416"/>
      <c r="M31" s="416"/>
      <c r="N31" s="416"/>
      <c r="O31" s="416"/>
      <c r="P31" s="416"/>
      <c r="Q31" s="416"/>
      <c r="R31" s="416"/>
      <c r="S31" s="416"/>
      <c r="T31" s="417">
        <f>SUM(T16,T17,T20,T23,T26,T29)</f>
        <v>0</v>
      </c>
      <c r="U31" s="418"/>
      <c r="V31" s="418"/>
      <c r="W31" s="418"/>
      <c r="X31" s="418"/>
      <c r="Y31" s="418"/>
      <c r="Z31" s="418"/>
      <c r="AA31" s="418"/>
      <c r="AB31" s="418"/>
      <c r="AC31" s="418"/>
      <c r="AD31" s="418"/>
      <c r="AE31" s="418"/>
      <c r="AF31" s="418"/>
      <c r="AG31" s="416" t="s">
        <v>261</v>
      </c>
      <c r="AH31" s="416"/>
      <c r="AI31" s="419"/>
    </row>
    <row r="32" spans="3:35" ht="15" customHeight="1" x14ac:dyDescent="0.4"/>
    <row r="33" spans="3:35" ht="18" customHeight="1" thickBot="1" x14ac:dyDescent="0.45">
      <c r="C33" s="71" t="s">
        <v>278</v>
      </c>
      <c r="AI33" s="79" t="s">
        <v>279</v>
      </c>
    </row>
    <row r="34" spans="3:35" ht="32.25" customHeight="1" x14ac:dyDescent="0.4">
      <c r="C34" s="462" t="s">
        <v>280</v>
      </c>
      <c r="D34" s="463"/>
      <c r="E34" s="463"/>
      <c r="F34" s="463"/>
      <c r="G34" s="463"/>
      <c r="H34" s="463"/>
      <c r="I34" s="463"/>
      <c r="J34" s="463"/>
      <c r="K34" s="463"/>
      <c r="L34" s="463"/>
      <c r="M34" s="463"/>
      <c r="N34" s="463"/>
      <c r="O34" s="463"/>
      <c r="P34" s="463"/>
      <c r="Q34" s="463"/>
      <c r="R34" s="463"/>
      <c r="S34" s="463"/>
      <c r="T34" s="463"/>
      <c r="U34" s="463"/>
      <c r="V34" s="463"/>
      <c r="W34" s="463"/>
      <c r="X34" s="463"/>
      <c r="Y34" s="463"/>
      <c r="Z34" s="463"/>
      <c r="AA34" s="463"/>
      <c r="AB34" s="464"/>
      <c r="AC34" s="465" t="str">
        <f>IF(AND(T20=0,T26=0),"",IF(SUM(T20,T26)*2/3&lt;=SUM(T21,T27),"改善されている","改善されていない"))</f>
        <v/>
      </c>
      <c r="AD34" s="466"/>
      <c r="AE34" s="466"/>
      <c r="AF34" s="466"/>
      <c r="AG34" s="466"/>
      <c r="AH34" s="466"/>
      <c r="AI34" s="467"/>
    </row>
    <row r="35" spans="3:35" ht="18.75" customHeight="1" x14ac:dyDescent="0.4">
      <c r="C35" s="453" t="s">
        <v>281</v>
      </c>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5"/>
      <c r="AC35" s="456" t="str">
        <f>IF(T12=0,"",IF(T31&gt;=T12,"なっている","なっていない"))</f>
        <v/>
      </c>
      <c r="AD35" s="457"/>
      <c r="AE35" s="457"/>
      <c r="AF35" s="457"/>
      <c r="AG35" s="457"/>
      <c r="AH35" s="457"/>
      <c r="AI35" s="458"/>
    </row>
    <row r="36" spans="3:35" ht="18.75" customHeight="1" x14ac:dyDescent="0.4">
      <c r="C36" s="453" t="s">
        <v>282</v>
      </c>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5"/>
      <c r="AC36" s="470"/>
      <c r="AD36" s="471"/>
      <c r="AE36" s="471"/>
      <c r="AF36" s="471"/>
      <c r="AG36" s="471"/>
      <c r="AH36" s="471"/>
      <c r="AI36" s="472"/>
    </row>
    <row r="37" spans="3:35" ht="18.75" customHeight="1" thickBot="1" x14ac:dyDescent="0.45">
      <c r="C37" s="473" t="s">
        <v>283</v>
      </c>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5"/>
      <c r="AC37" s="476"/>
      <c r="AD37" s="477"/>
      <c r="AE37" s="477"/>
      <c r="AF37" s="477"/>
      <c r="AG37" s="477"/>
      <c r="AH37" s="477"/>
      <c r="AI37" s="478"/>
    </row>
    <row r="38" spans="3:35" ht="15" customHeight="1" x14ac:dyDescent="0.4"/>
    <row r="39" spans="3:35" ht="18" customHeight="1" x14ac:dyDescent="0.4">
      <c r="C39" s="67" t="s">
        <v>284</v>
      </c>
    </row>
    <row r="40" spans="3:35" ht="15" customHeight="1" x14ac:dyDescent="0.4"/>
    <row r="41" spans="3:35" ht="18.75" customHeight="1" x14ac:dyDescent="0.4">
      <c r="Y41" s="479"/>
      <c r="Z41" s="479"/>
      <c r="AA41" s="479"/>
      <c r="AB41" s="479"/>
      <c r="AC41" s="67" t="s">
        <v>257</v>
      </c>
      <c r="AD41" s="469"/>
      <c r="AE41" s="469"/>
      <c r="AF41" s="80" t="s">
        <v>285</v>
      </c>
      <c r="AG41" s="469"/>
      <c r="AH41" s="469"/>
      <c r="AI41" s="67" t="s">
        <v>286</v>
      </c>
    </row>
    <row r="42" spans="3:35" ht="15" customHeight="1" x14ac:dyDescent="0.4">
      <c r="T42" s="81"/>
      <c r="U42" s="81"/>
      <c r="V42" s="81"/>
      <c r="W42" s="81"/>
      <c r="X42" s="81"/>
      <c r="Y42" s="81"/>
      <c r="Z42" s="81"/>
      <c r="AA42" s="81"/>
      <c r="AB42" s="81"/>
      <c r="AC42" s="81"/>
      <c r="AD42" s="81"/>
      <c r="AE42" s="81"/>
      <c r="AF42" s="81"/>
      <c r="AG42" s="81"/>
    </row>
    <row r="43" spans="3:35" ht="18.75" customHeight="1" x14ac:dyDescent="0.4">
      <c r="P43" s="468" t="s">
        <v>287</v>
      </c>
      <c r="Q43" s="468"/>
      <c r="R43" s="468"/>
      <c r="S43" s="468"/>
      <c r="T43" s="468"/>
      <c r="U43" s="468" t="s">
        <v>288</v>
      </c>
      <c r="V43" s="469"/>
      <c r="W43" s="469"/>
      <c r="X43" s="469"/>
      <c r="Y43" s="469"/>
      <c r="Z43" s="469"/>
      <c r="AA43" s="469"/>
      <c r="AB43" s="469"/>
      <c r="AC43" s="469"/>
      <c r="AD43" s="469"/>
      <c r="AE43" s="469"/>
      <c r="AF43" s="469"/>
      <c r="AG43" s="469"/>
      <c r="AH43" s="469"/>
      <c r="AI43" s="469"/>
    </row>
    <row r="44" spans="3:35" ht="18.75" customHeight="1" x14ac:dyDescent="0.4">
      <c r="P44" s="468" t="s">
        <v>289</v>
      </c>
      <c r="Q44" s="468"/>
      <c r="R44" s="468"/>
      <c r="S44" s="468"/>
      <c r="T44" s="468"/>
      <c r="U44" s="468"/>
      <c r="V44" s="469"/>
      <c r="W44" s="469"/>
      <c r="X44" s="469"/>
      <c r="Y44" s="469"/>
      <c r="Z44" s="469"/>
      <c r="AA44" s="469"/>
      <c r="AB44" s="469"/>
      <c r="AC44" s="469"/>
      <c r="AD44" s="469"/>
      <c r="AE44" s="469"/>
      <c r="AF44" s="469"/>
      <c r="AG44" s="469"/>
      <c r="AH44" s="469"/>
      <c r="AI44" s="469"/>
    </row>
    <row r="45" spans="3:35" ht="18" customHeight="1" x14ac:dyDescent="0.4">
      <c r="T45" s="81"/>
      <c r="U45" s="81"/>
      <c r="V45" s="81"/>
      <c r="W45" s="81"/>
      <c r="X45" s="81"/>
      <c r="Y45" s="81"/>
      <c r="Z45" s="81"/>
      <c r="AA45" s="81"/>
      <c r="AB45" s="81"/>
      <c r="AC45" s="81"/>
      <c r="AD45" s="81"/>
      <c r="AE45" s="81"/>
      <c r="AF45" s="81"/>
      <c r="AG45" s="81"/>
    </row>
    <row r="46" spans="3:35" ht="18" customHeight="1" x14ac:dyDescent="0.4"/>
    <row r="48" spans="3:35" s="82" customFormat="1" ht="18" customHeight="1" x14ac:dyDescent="0.4">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row>
    <row r="49" spans="33:38" ht="12.95" customHeight="1" x14ac:dyDescent="0.4"/>
    <row r="50" spans="33:38" ht="18" customHeight="1" x14ac:dyDescent="0.4"/>
    <row r="51" spans="33:38" ht="12.95" customHeight="1" x14ac:dyDescent="0.4"/>
    <row r="52" spans="33:38" ht="18" customHeight="1" x14ac:dyDescent="0.4"/>
    <row r="53" spans="33:38" ht="9" customHeight="1" x14ac:dyDescent="0.4">
      <c r="AG53" s="83"/>
      <c r="AH53" s="83"/>
      <c r="AI53" s="83"/>
      <c r="AJ53" s="83"/>
      <c r="AK53" s="83"/>
      <c r="AL53" s="83"/>
    </row>
    <row r="54" spans="33:38" ht="18" customHeight="1" x14ac:dyDescent="0.4">
      <c r="AG54" s="83"/>
      <c r="AH54" s="83"/>
      <c r="AI54" s="83"/>
      <c r="AJ54" s="84"/>
      <c r="AK54" s="83"/>
      <c r="AL54" s="83"/>
    </row>
    <row r="55" spans="33:38" ht="9" customHeight="1" x14ac:dyDescent="0.4">
      <c r="AG55" s="83"/>
      <c r="AH55" s="83"/>
      <c r="AI55" s="83"/>
      <c r="AJ55" s="85"/>
      <c r="AK55" s="83"/>
      <c r="AL55" s="83"/>
    </row>
    <row r="56" spans="33:38" ht="18" customHeight="1" x14ac:dyDescent="0.4">
      <c r="AG56" s="83"/>
      <c r="AH56" s="83"/>
      <c r="AI56" s="83"/>
      <c r="AJ56" s="85"/>
      <c r="AK56" s="83"/>
      <c r="AL56" s="83"/>
    </row>
    <row r="57" spans="33:38" ht="18" customHeight="1" x14ac:dyDescent="0.4">
      <c r="AG57" s="83"/>
      <c r="AH57" s="83"/>
      <c r="AI57" s="83"/>
      <c r="AJ57" s="83"/>
      <c r="AK57" s="83"/>
      <c r="AL57" s="83"/>
    </row>
    <row r="58" spans="33:38" ht="18" customHeight="1" x14ac:dyDescent="0.4"/>
    <row r="59" spans="33:38" ht="18" customHeight="1" x14ac:dyDescent="0.4"/>
    <row r="60" spans="33:38" ht="18" customHeight="1" x14ac:dyDescent="0.4"/>
    <row r="61" spans="33:38" ht="18" customHeight="1" x14ac:dyDescent="0.4"/>
    <row r="62" spans="33:38" ht="18" customHeight="1" x14ac:dyDescent="0.4"/>
    <row r="63" spans="33:38" ht="18" customHeight="1" x14ac:dyDescent="0.4"/>
    <row r="64" spans="33:38"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sheetData>
  <mergeCells count="65">
    <mergeCell ref="P43:U43"/>
    <mergeCell ref="V43:AI43"/>
    <mergeCell ref="P44:U44"/>
    <mergeCell ref="V44:AI44"/>
    <mergeCell ref="C36:AB36"/>
    <mergeCell ref="AC36:AI36"/>
    <mergeCell ref="C37:AB37"/>
    <mergeCell ref="AC37:AI37"/>
    <mergeCell ref="Y41:AB41"/>
    <mergeCell ref="AD41:AE41"/>
    <mergeCell ref="AG41:AH41"/>
    <mergeCell ref="C35:AB35"/>
    <mergeCell ref="AC35:AI35"/>
    <mergeCell ref="E27:S28"/>
    <mergeCell ref="T27:AF28"/>
    <mergeCell ref="AG27:AI28"/>
    <mergeCell ref="D29:S30"/>
    <mergeCell ref="T29:AF30"/>
    <mergeCell ref="AG29:AI30"/>
    <mergeCell ref="C31:S31"/>
    <mergeCell ref="T31:AF31"/>
    <mergeCell ref="AG31:AI31"/>
    <mergeCell ref="C34:AB34"/>
    <mergeCell ref="AC34:AI34"/>
    <mergeCell ref="D23:S24"/>
    <mergeCell ref="T23:AF24"/>
    <mergeCell ref="AG23:AI24"/>
    <mergeCell ref="C25:AI25"/>
    <mergeCell ref="D26:S26"/>
    <mergeCell ref="T26:AF26"/>
    <mergeCell ref="AG26:AI26"/>
    <mergeCell ref="C19:AI19"/>
    <mergeCell ref="D20:S20"/>
    <mergeCell ref="T20:AF20"/>
    <mergeCell ref="AG20:AI20"/>
    <mergeCell ref="E21:S22"/>
    <mergeCell ref="T21:AF22"/>
    <mergeCell ref="AG21:AI22"/>
    <mergeCell ref="C15:AI15"/>
    <mergeCell ref="D16:S16"/>
    <mergeCell ref="T16:AF16"/>
    <mergeCell ref="AG16:AI16"/>
    <mergeCell ref="D17:S18"/>
    <mergeCell ref="T17:AF18"/>
    <mergeCell ref="AG17:AI18"/>
    <mergeCell ref="C11:S11"/>
    <mergeCell ref="T11:AF11"/>
    <mergeCell ref="AG11:AI11"/>
    <mergeCell ref="C12:S12"/>
    <mergeCell ref="T12:AF12"/>
    <mergeCell ref="AG12:AI12"/>
    <mergeCell ref="C9:S9"/>
    <mergeCell ref="T9:AF9"/>
    <mergeCell ref="AG9:AI9"/>
    <mergeCell ref="C10:S10"/>
    <mergeCell ref="T10:AF10"/>
    <mergeCell ref="AG10:AI10"/>
    <mergeCell ref="B3:AJ3"/>
    <mergeCell ref="V5:AI5"/>
    <mergeCell ref="C8:S8"/>
    <mergeCell ref="T8:U8"/>
    <mergeCell ref="X8:Y8"/>
    <mergeCell ref="AA8:AB8"/>
    <mergeCell ref="AC8:AD8"/>
    <mergeCell ref="AG8:AH8"/>
  </mergeCells>
  <phoneticPr fontId="3"/>
  <conditionalFormatting sqref="V5:AI5 X8:Y8 AE8 AG8:AH8 AC36:AI37 Y41:AB41 AD41:AE41 AG41:AH41 V43:AI44">
    <cfRule type="containsBlanks" dxfId="5" priority="1">
      <formula>LEN(TRIM(V5))=0</formula>
    </cfRule>
  </conditionalFormatting>
  <dataValidations count="2">
    <dataValidation type="list" allowBlank="1" showInputMessage="1" showErrorMessage="1" sqref="AC37:AI37">
      <formula1>"維持する, 維持しない"</formula1>
    </dataValidation>
    <dataValidation type="list" allowBlank="1" showInputMessage="1" showErrorMessage="1" sqref="AC36:AI36">
      <formula1>"周知している, 周知していない"</formula1>
    </dataValidation>
  </dataValidations>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1845"/>
  <sheetViews>
    <sheetView showGridLines="0" view="pageBreakPreview" zoomScale="80" zoomScaleNormal="100" zoomScaleSheetLayoutView="80" workbookViewId="0"/>
  </sheetViews>
  <sheetFormatPr defaultRowHeight="13.5" x14ac:dyDescent="0.4"/>
  <cols>
    <col min="1" max="1" width="2.125" style="86" customWidth="1"/>
    <col min="2" max="2" width="5.125" style="86" customWidth="1"/>
    <col min="3" max="3" width="16.875" style="86" customWidth="1"/>
    <col min="4" max="4" width="15.625" style="86" customWidth="1"/>
    <col min="5" max="5" width="12.5" style="86" customWidth="1"/>
    <col min="6" max="6" width="10.625" style="86" customWidth="1"/>
    <col min="7" max="7" width="9.375" style="86" customWidth="1"/>
    <col min="8" max="8" width="11.875" style="86" customWidth="1"/>
    <col min="9" max="10" width="11.25" style="86" customWidth="1"/>
    <col min="11" max="11" width="11.875" style="86" customWidth="1"/>
    <col min="12" max="14" width="12.5" style="86" customWidth="1"/>
    <col min="15" max="15" width="11.25" style="86" customWidth="1"/>
    <col min="16" max="16" width="11.875" style="86" customWidth="1"/>
    <col min="17" max="18" width="12.5" style="86" customWidth="1"/>
    <col min="19" max="19" width="11.875" style="86" customWidth="1"/>
    <col min="20" max="21" width="12.5" style="86" customWidth="1"/>
    <col min="22" max="22" width="11.25" style="86" customWidth="1"/>
    <col min="23" max="23" width="11.875" style="86" customWidth="1"/>
    <col min="24" max="25" width="12.5" style="86" customWidth="1"/>
    <col min="26" max="26" width="11.875" style="86" customWidth="1"/>
    <col min="27" max="28" width="12.5" style="86" customWidth="1"/>
    <col min="29" max="29" width="14.5" style="86" customWidth="1"/>
    <col min="30" max="30" width="2" style="86" customWidth="1"/>
    <col min="31" max="160" width="3.625" style="86" customWidth="1"/>
    <col min="161" max="774" width="2.625" style="86" customWidth="1"/>
    <col min="775" max="16384" width="9" style="86"/>
  </cols>
  <sheetData>
    <row r="1" spans="2:29" ht="18" customHeight="1" x14ac:dyDescent="0.4">
      <c r="AC1" s="87" t="s">
        <v>318</v>
      </c>
    </row>
    <row r="2" spans="2:29" ht="18" customHeight="1" x14ac:dyDescent="0.4"/>
    <row r="3" spans="2:29" ht="27" customHeight="1" x14ac:dyDescent="0.4">
      <c r="B3" s="480" t="s">
        <v>290</v>
      </c>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row>
    <row r="4" spans="2:29" ht="18" customHeight="1" x14ac:dyDescent="0.4"/>
    <row r="5" spans="2:29" ht="26.25" customHeight="1" thickBot="1" x14ac:dyDescent="0.45">
      <c r="Y5" s="88" t="s">
        <v>253</v>
      </c>
      <c r="Z5" s="481"/>
      <c r="AA5" s="481"/>
      <c r="AB5" s="481"/>
      <c r="AC5" s="481"/>
    </row>
    <row r="6" spans="2:29" ht="30" customHeight="1" thickBot="1" x14ac:dyDescent="0.45">
      <c r="B6" s="482" t="s">
        <v>291</v>
      </c>
      <c r="C6" s="483"/>
      <c r="D6" s="483"/>
      <c r="E6" s="483"/>
      <c r="F6" s="89"/>
      <c r="G6" s="90" t="s">
        <v>292</v>
      </c>
    </row>
    <row r="7" spans="2:29" ht="22.5" customHeight="1" thickBot="1" x14ac:dyDescent="0.45"/>
    <row r="8" spans="2:29" ht="22.5" customHeight="1" x14ac:dyDescent="0.4">
      <c r="B8" s="484" t="s">
        <v>293</v>
      </c>
      <c r="C8" s="484" t="s">
        <v>294</v>
      </c>
      <c r="D8" s="484" t="s">
        <v>295</v>
      </c>
      <c r="E8" s="484" t="s">
        <v>296</v>
      </c>
      <c r="F8" s="484" t="s">
        <v>297</v>
      </c>
      <c r="G8" s="484" t="s">
        <v>298</v>
      </c>
      <c r="H8" s="487" t="s">
        <v>299</v>
      </c>
      <c r="I8" s="488"/>
      <c r="J8" s="489" t="s">
        <v>300</v>
      </c>
      <c r="K8" s="490"/>
      <c r="L8" s="490"/>
      <c r="M8" s="490"/>
      <c r="N8" s="491"/>
      <c r="O8" s="489" t="s">
        <v>301</v>
      </c>
      <c r="P8" s="490"/>
      <c r="Q8" s="490"/>
      <c r="R8" s="490"/>
      <c r="S8" s="490"/>
      <c r="T8" s="490"/>
      <c r="U8" s="491"/>
      <c r="V8" s="489" t="s">
        <v>302</v>
      </c>
      <c r="W8" s="490"/>
      <c r="X8" s="490"/>
      <c r="Y8" s="490"/>
      <c r="Z8" s="490"/>
      <c r="AA8" s="490"/>
      <c r="AB8" s="491"/>
      <c r="AC8" s="484" t="s">
        <v>303</v>
      </c>
    </row>
    <row r="9" spans="2:29" ht="22.5" customHeight="1" x14ac:dyDescent="0.4">
      <c r="B9" s="485"/>
      <c r="C9" s="485"/>
      <c r="D9" s="485"/>
      <c r="E9" s="485"/>
      <c r="F9" s="485"/>
      <c r="G9" s="485"/>
      <c r="H9" s="500" t="s">
        <v>304</v>
      </c>
      <c r="I9" s="502" t="s">
        <v>305</v>
      </c>
      <c r="J9" s="494" t="s">
        <v>306</v>
      </c>
      <c r="K9" s="496" t="s">
        <v>307</v>
      </c>
      <c r="L9" s="492" t="s">
        <v>308</v>
      </c>
      <c r="M9" s="492" t="s">
        <v>309</v>
      </c>
      <c r="N9" s="498" t="s">
        <v>310</v>
      </c>
      <c r="O9" s="494" t="s">
        <v>306</v>
      </c>
      <c r="P9" s="496" t="s">
        <v>307</v>
      </c>
      <c r="Q9" s="507" t="s">
        <v>311</v>
      </c>
      <c r="R9" s="507"/>
      <c r="S9" s="507"/>
      <c r="T9" s="492" t="s">
        <v>309</v>
      </c>
      <c r="U9" s="498" t="s">
        <v>310</v>
      </c>
      <c r="V9" s="494" t="s">
        <v>306</v>
      </c>
      <c r="W9" s="496" t="s">
        <v>307</v>
      </c>
      <c r="X9" s="507" t="s">
        <v>311</v>
      </c>
      <c r="Y9" s="507"/>
      <c r="Z9" s="507"/>
      <c r="AA9" s="492" t="s">
        <v>309</v>
      </c>
      <c r="AB9" s="498" t="s">
        <v>310</v>
      </c>
      <c r="AC9" s="485"/>
    </row>
    <row r="10" spans="2:29" ht="49.5" customHeight="1" thickBot="1" x14ac:dyDescent="0.45">
      <c r="B10" s="486"/>
      <c r="C10" s="486"/>
      <c r="D10" s="486"/>
      <c r="E10" s="486"/>
      <c r="F10" s="486"/>
      <c r="G10" s="486"/>
      <c r="H10" s="501"/>
      <c r="I10" s="503"/>
      <c r="J10" s="495"/>
      <c r="K10" s="497"/>
      <c r="L10" s="497"/>
      <c r="M10" s="493"/>
      <c r="N10" s="499"/>
      <c r="O10" s="495"/>
      <c r="P10" s="497"/>
      <c r="Q10" s="91"/>
      <c r="R10" s="92" t="s">
        <v>312</v>
      </c>
      <c r="S10" s="93" t="s">
        <v>313</v>
      </c>
      <c r="T10" s="493"/>
      <c r="U10" s="499"/>
      <c r="V10" s="495"/>
      <c r="W10" s="497"/>
      <c r="X10" s="91"/>
      <c r="Y10" s="92" t="s">
        <v>312</v>
      </c>
      <c r="Z10" s="93" t="s">
        <v>313</v>
      </c>
      <c r="AA10" s="493"/>
      <c r="AB10" s="499"/>
      <c r="AC10" s="486"/>
    </row>
    <row r="11" spans="2:29" ht="26.25" customHeight="1" x14ac:dyDescent="0.4">
      <c r="B11" s="94">
        <v>1</v>
      </c>
      <c r="C11" s="95"/>
      <c r="D11" s="96"/>
      <c r="E11" s="96"/>
      <c r="F11" s="97">
        <v>11000</v>
      </c>
      <c r="G11" s="98" t="str">
        <f>IF(E11="常勤職員",1,"")</f>
        <v/>
      </c>
      <c r="H11" s="99"/>
      <c r="I11" s="98" t="str">
        <f>IFERROR(IF(OR(E11="常勤職員",AND(E11="非常勤職員",H11&gt;=120)),1,ROUND(H11/$F$6,1)),"")</f>
        <v/>
      </c>
      <c r="J11" s="100"/>
      <c r="K11" s="101" t="str">
        <f>IFERROR($F11*$I11*J11,"")</f>
        <v/>
      </c>
      <c r="L11" s="102"/>
      <c r="M11" s="508"/>
      <c r="N11" s="103" t="str">
        <f>IFERROR(ROUND(L11/J11,0),"")</f>
        <v/>
      </c>
      <c r="O11" s="100"/>
      <c r="P11" s="101" t="str">
        <f>IFERROR($F11*$I11*O11,"")</f>
        <v/>
      </c>
      <c r="Q11" s="102"/>
      <c r="R11" s="104"/>
      <c r="S11" s="105">
        <f>Q11-R11</f>
        <v>0</v>
      </c>
      <c r="T11" s="511"/>
      <c r="U11" s="103" t="str">
        <f>IFERROR(ROUND(Q11/O11,0),"")</f>
        <v/>
      </c>
      <c r="V11" s="100"/>
      <c r="W11" s="101" t="str">
        <f>IFERROR($F11*$I11*V11,"")</f>
        <v/>
      </c>
      <c r="X11" s="102"/>
      <c r="Y11" s="104"/>
      <c r="Z11" s="105">
        <f>X11-Y11</f>
        <v>0</v>
      </c>
      <c r="AA11" s="511"/>
      <c r="AB11" s="103" t="str">
        <f>IFERROR(ROUND(X11/V11,0),"")</f>
        <v/>
      </c>
      <c r="AC11" s="106"/>
    </row>
    <row r="12" spans="2:29" ht="26.25" customHeight="1" x14ac:dyDescent="0.4">
      <c r="B12" s="107">
        <v>2</v>
      </c>
      <c r="C12" s="108"/>
      <c r="D12" s="96"/>
      <c r="E12" s="109"/>
      <c r="F12" s="97">
        <v>11000</v>
      </c>
      <c r="G12" s="110" t="str">
        <f t="shared" ref="G12:G40" si="0">IF(E12="常勤職員",1,"")</f>
        <v/>
      </c>
      <c r="H12" s="111"/>
      <c r="I12" s="110" t="str">
        <f t="shared" ref="I12:I40" si="1">IFERROR(IF(OR(E12="常勤職員",AND(E12="非常勤職員",H12&gt;=120)),1,ROUND(H12/$F$6,1)),"")</f>
        <v/>
      </c>
      <c r="J12" s="112"/>
      <c r="K12" s="113" t="str">
        <f t="shared" ref="K12:K40" si="2">IFERROR($F12*$I12*J12,"")</f>
        <v/>
      </c>
      <c r="L12" s="114"/>
      <c r="M12" s="509"/>
      <c r="N12" s="115" t="str">
        <f t="shared" ref="N12:N40" si="3">IFERROR(ROUND(L12/J12,0),"")</f>
        <v/>
      </c>
      <c r="O12" s="112"/>
      <c r="P12" s="113" t="str">
        <f>IFERROR($F12*$I12*O12,"")</f>
        <v/>
      </c>
      <c r="Q12" s="114"/>
      <c r="R12" s="116"/>
      <c r="S12" s="117">
        <f t="shared" ref="S12:S40" si="4">Q12-R12</f>
        <v>0</v>
      </c>
      <c r="T12" s="512"/>
      <c r="U12" s="115" t="str">
        <f t="shared" ref="U12:U40" si="5">IFERROR(ROUND(Q12/O12,0),"")</f>
        <v/>
      </c>
      <c r="V12" s="112"/>
      <c r="W12" s="113" t="str">
        <f t="shared" ref="W12:W40" si="6">IFERROR($F12*$I12*V12,"")</f>
        <v/>
      </c>
      <c r="X12" s="114"/>
      <c r="Y12" s="116"/>
      <c r="Z12" s="117">
        <f t="shared" ref="Z12:Z40" si="7">X12-Y12</f>
        <v>0</v>
      </c>
      <c r="AA12" s="512"/>
      <c r="AB12" s="115" t="str">
        <f>IFERROR(ROUND(X12/V12,0),"")</f>
        <v/>
      </c>
      <c r="AC12" s="118"/>
    </row>
    <row r="13" spans="2:29" ht="26.25" customHeight="1" x14ac:dyDescent="0.4">
      <c r="B13" s="107">
        <v>3</v>
      </c>
      <c r="C13" s="108"/>
      <c r="D13" s="96"/>
      <c r="E13" s="109"/>
      <c r="F13" s="97">
        <v>11000</v>
      </c>
      <c r="G13" s="110" t="str">
        <f t="shared" si="0"/>
        <v/>
      </c>
      <c r="H13" s="111"/>
      <c r="I13" s="110" t="str">
        <f t="shared" si="1"/>
        <v/>
      </c>
      <c r="J13" s="112"/>
      <c r="K13" s="113" t="str">
        <f t="shared" si="2"/>
        <v/>
      </c>
      <c r="L13" s="114"/>
      <c r="M13" s="509"/>
      <c r="N13" s="115" t="str">
        <f t="shared" si="3"/>
        <v/>
      </c>
      <c r="O13" s="112"/>
      <c r="P13" s="113" t="str">
        <f>IFERROR($F13*$I13*O13,"")</f>
        <v/>
      </c>
      <c r="Q13" s="114"/>
      <c r="R13" s="116"/>
      <c r="S13" s="117">
        <f t="shared" si="4"/>
        <v>0</v>
      </c>
      <c r="T13" s="512"/>
      <c r="U13" s="115" t="str">
        <f t="shared" si="5"/>
        <v/>
      </c>
      <c r="V13" s="112"/>
      <c r="W13" s="113" t="str">
        <f t="shared" si="6"/>
        <v/>
      </c>
      <c r="X13" s="114"/>
      <c r="Y13" s="116"/>
      <c r="Z13" s="117">
        <f t="shared" si="7"/>
        <v>0</v>
      </c>
      <c r="AA13" s="512"/>
      <c r="AB13" s="115" t="str">
        <f t="shared" ref="AB13:AB19" si="8">IFERROR(ROUND(X13/V13,0),"")</f>
        <v/>
      </c>
      <c r="AC13" s="118"/>
    </row>
    <row r="14" spans="2:29" ht="26.25" customHeight="1" x14ac:dyDescent="0.4">
      <c r="B14" s="107">
        <v>4</v>
      </c>
      <c r="C14" s="108"/>
      <c r="D14" s="96"/>
      <c r="E14" s="109"/>
      <c r="F14" s="97">
        <v>11000</v>
      </c>
      <c r="G14" s="110" t="str">
        <f t="shared" si="0"/>
        <v/>
      </c>
      <c r="H14" s="111"/>
      <c r="I14" s="110" t="str">
        <f t="shared" si="1"/>
        <v/>
      </c>
      <c r="J14" s="112"/>
      <c r="K14" s="113" t="str">
        <f t="shared" si="2"/>
        <v/>
      </c>
      <c r="L14" s="114"/>
      <c r="M14" s="509"/>
      <c r="N14" s="115" t="str">
        <f t="shared" si="3"/>
        <v/>
      </c>
      <c r="O14" s="112"/>
      <c r="P14" s="113" t="str">
        <f t="shared" ref="P14:P40" si="9">IFERROR($F14*$I14*O14,"")</f>
        <v/>
      </c>
      <c r="Q14" s="114"/>
      <c r="R14" s="116"/>
      <c r="S14" s="117">
        <f t="shared" si="4"/>
        <v>0</v>
      </c>
      <c r="T14" s="512"/>
      <c r="U14" s="115" t="str">
        <f t="shared" si="5"/>
        <v/>
      </c>
      <c r="V14" s="112"/>
      <c r="W14" s="113" t="str">
        <f t="shared" si="6"/>
        <v/>
      </c>
      <c r="X14" s="114"/>
      <c r="Y14" s="116"/>
      <c r="Z14" s="117">
        <f t="shared" si="7"/>
        <v>0</v>
      </c>
      <c r="AA14" s="512"/>
      <c r="AB14" s="115" t="str">
        <f t="shared" si="8"/>
        <v/>
      </c>
      <c r="AC14" s="118"/>
    </row>
    <row r="15" spans="2:29" ht="26.25" customHeight="1" x14ac:dyDescent="0.4">
      <c r="B15" s="107">
        <v>5</v>
      </c>
      <c r="C15" s="108"/>
      <c r="D15" s="96"/>
      <c r="E15" s="96"/>
      <c r="F15" s="97">
        <v>11000</v>
      </c>
      <c r="G15" s="110" t="str">
        <f t="shared" si="0"/>
        <v/>
      </c>
      <c r="H15" s="111"/>
      <c r="I15" s="110" t="str">
        <f t="shared" si="1"/>
        <v/>
      </c>
      <c r="J15" s="112"/>
      <c r="K15" s="113" t="str">
        <f t="shared" si="2"/>
        <v/>
      </c>
      <c r="L15" s="114"/>
      <c r="M15" s="509"/>
      <c r="N15" s="115" t="str">
        <f t="shared" si="3"/>
        <v/>
      </c>
      <c r="O15" s="112"/>
      <c r="P15" s="113" t="str">
        <f t="shared" si="9"/>
        <v/>
      </c>
      <c r="Q15" s="114"/>
      <c r="R15" s="116"/>
      <c r="S15" s="117">
        <f t="shared" si="4"/>
        <v>0</v>
      </c>
      <c r="T15" s="512"/>
      <c r="U15" s="115" t="str">
        <f t="shared" si="5"/>
        <v/>
      </c>
      <c r="V15" s="112"/>
      <c r="W15" s="113" t="str">
        <f t="shared" si="6"/>
        <v/>
      </c>
      <c r="X15" s="114"/>
      <c r="Y15" s="116"/>
      <c r="Z15" s="117">
        <f t="shared" si="7"/>
        <v>0</v>
      </c>
      <c r="AA15" s="512"/>
      <c r="AB15" s="115" t="str">
        <f t="shared" si="8"/>
        <v/>
      </c>
      <c r="AC15" s="118"/>
    </row>
    <row r="16" spans="2:29" ht="26.25" customHeight="1" x14ac:dyDescent="0.4">
      <c r="B16" s="107">
        <v>6</v>
      </c>
      <c r="C16" s="108"/>
      <c r="D16" s="96"/>
      <c r="E16" s="109"/>
      <c r="F16" s="97">
        <v>11000</v>
      </c>
      <c r="G16" s="110" t="str">
        <f t="shared" si="0"/>
        <v/>
      </c>
      <c r="H16" s="111"/>
      <c r="I16" s="110" t="str">
        <f t="shared" si="1"/>
        <v/>
      </c>
      <c r="J16" s="112"/>
      <c r="K16" s="113" t="str">
        <f t="shared" si="2"/>
        <v/>
      </c>
      <c r="L16" s="114"/>
      <c r="M16" s="509"/>
      <c r="N16" s="115" t="str">
        <f t="shared" si="3"/>
        <v/>
      </c>
      <c r="O16" s="112"/>
      <c r="P16" s="113" t="str">
        <f t="shared" si="9"/>
        <v/>
      </c>
      <c r="Q16" s="114"/>
      <c r="R16" s="116"/>
      <c r="S16" s="117">
        <f t="shared" si="4"/>
        <v>0</v>
      </c>
      <c r="T16" s="512"/>
      <c r="U16" s="115" t="str">
        <f t="shared" si="5"/>
        <v/>
      </c>
      <c r="V16" s="112"/>
      <c r="W16" s="113" t="str">
        <f t="shared" si="6"/>
        <v/>
      </c>
      <c r="X16" s="114"/>
      <c r="Y16" s="116"/>
      <c r="Z16" s="117">
        <f t="shared" si="7"/>
        <v>0</v>
      </c>
      <c r="AA16" s="512"/>
      <c r="AB16" s="115" t="str">
        <f t="shared" si="8"/>
        <v/>
      </c>
      <c r="AC16" s="118"/>
    </row>
    <row r="17" spans="2:29" ht="26.25" customHeight="1" x14ac:dyDescent="0.4">
      <c r="B17" s="107">
        <v>7</v>
      </c>
      <c r="C17" s="108"/>
      <c r="D17" s="96"/>
      <c r="E17" s="109"/>
      <c r="F17" s="97">
        <v>11000</v>
      </c>
      <c r="G17" s="110" t="str">
        <f t="shared" si="0"/>
        <v/>
      </c>
      <c r="H17" s="111"/>
      <c r="I17" s="110" t="str">
        <f t="shared" si="1"/>
        <v/>
      </c>
      <c r="J17" s="112"/>
      <c r="K17" s="113" t="str">
        <f t="shared" si="2"/>
        <v/>
      </c>
      <c r="L17" s="114"/>
      <c r="M17" s="509"/>
      <c r="N17" s="115" t="str">
        <f t="shared" si="3"/>
        <v/>
      </c>
      <c r="O17" s="112"/>
      <c r="P17" s="113" t="str">
        <f t="shared" si="9"/>
        <v/>
      </c>
      <c r="Q17" s="114"/>
      <c r="R17" s="116"/>
      <c r="S17" s="117">
        <f t="shared" si="4"/>
        <v>0</v>
      </c>
      <c r="T17" s="512"/>
      <c r="U17" s="115" t="str">
        <f t="shared" si="5"/>
        <v/>
      </c>
      <c r="V17" s="112"/>
      <c r="W17" s="113" t="str">
        <f t="shared" si="6"/>
        <v/>
      </c>
      <c r="X17" s="114"/>
      <c r="Y17" s="116"/>
      <c r="Z17" s="117">
        <f t="shared" si="7"/>
        <v>0</v>
      </c>
      <c r="AA17" s="512"/>
      <c r="AB17" s="115" t="str">
        <f t="shared" si="8"/>
        <v/>
      </c>
      <c r="AC17" s="118"/>
    </row>
    <row r="18" spans="2:29" ht="26.25" customHeight="1" x14ac:dyDescent="0.4">
      <c r="B18" s="107">
        <v>8</v>
      </c>
      <c r="C18" s="108"/>
      <c r="D18" s="96"/>
      <c r="E18" s="109"/>
      <c r="F18" s="97">
        <v>11000</v>
      </c>
      <c r="G18" s="110" t="str">
        <f t="shared" si="0"/>
        <v/>
      </c>
      <c r="H18" s="111"/>
      <c r="I18" s="110" t="str">
        <f t="shared" si="1"/>
        <v/>
      </c>
      <c r="J18" s="112"/>
      <c r="K18" s="113" t="str">
        <f t="shared" si="2"/>
        <v/>
      </c>
      <c r="L18" s="114"/>
      <c r="M18" s="509"/>
      <c r="N18" s="115" t="str">
        <f t="shared" si="3"/>
        <v/>
      </c>
      <c r="O18" s="112"/>
      <c r="P18" s="113" t="str">
        <f t="shared" si="9"/>
        <v/>
      </c>
      <c r="Q18" s="114"/>
      <c r="R18" s="116"/>
      <c r="S18" s="117">
        <f t="shared" si="4"/>
        <v>0</v>
      </c>
      <c r="T18" s="512"/>
      <c r="U18" s="115" t="str">
        <f t="shared" si="5"/>
        <v/>
      </c>
      <c r="V18" s="112"/>
      <c r="W18" s="113" t="str">
        <f t="shared" si="6"/>
        <v/>
      </c>
      <c r="X18" s="114"/>
      <c r="Y18" s="116"/>
      <c r="Z18" s="117">
        <f t="shared" si="7"/>
        <v>0</v>
      </c>
      <c r="AA18" s="512"/>
      <c r="AB18" s="115" t="str">
        <f t="shared" si="8"/>
        <v/>
      </c>
      <c r="AC18" s="118"/>
    </row>
    <row r="19" spans="2:29" ht="26.25" customHeight="1" x14ac:dyDescent="0.4">
      <c r="B19" s="107">
        <v>9</v>
      </c>
      <c r="C19" s="108"/>
      <c r="D19" s="96"/>
      <c r="E19" s="109"/>
      <c r="F19" s="97">
        <v>11000</v>
      </c>
      <c r="G19" s="110" t="str">
        <f t="shared" si="0"/>
        <v/>
      </c>
      <c r="H19" s="111"/>
      <c r="I19" s="110" t="str">
        <f t="shared" si="1"/>
        <v/>
      </c>
      <c r="J19" s="112"/>
      <c r="K19" s="113" t="str">
        <f t="shared" si="2"/>
        <v/>
      </c>
      <c r="L19" s="114"/>
      <c r="M19" s="509"/>
      <c r="N19" s="115" t="str">
        <f t="shared" si="3"/>
        <v/>
      </c>
      <c r="O19" s="112"/>
      <c r="P19" s="113" t="str">
        <f t="shared" si="9"/>
        <v/>
      </c>
      <c r="Q19" s="114"/>
      <c r="R19" s="116"/>
      <c r="S19" s="117">
        <f t="shared" si="4"/>
        <v>0</v>
      </c>
      <c r="T19" s="512"/>
      <c r="U19" s="115" t="str">
        <f t="shared" si="5"/>
        <v/>
      </c>
      <c r="V19" s="112"/>
      <c r="W19" s="113" t="str">
        <f t="shared" si="6"/>
        <v/>
      </c>
      <c r="X19" s="114"/>
      <c r="Y19" s="116"/>
      <c r="Z19" s="117">
        <f t="shared" si="7"/>
        <v>0</v>
      </c>
      <c r="AA19" s="512"/>
      <c r="AB19" s="115" t="str">
        <f t="shared" si="8"/>
        <v/>
      </c>
      <c r="AC19" s="118"/>
    </row>
    <row r="20" spans="2:29" ht="26.25" customHeight="1" x14ac:dyDescent="0.4">
      <c r="B20" s="107">
        <v>10</v>
      </c>
      <c r="C20" s="108"/>
      <c r="D20" s="96"/>
      <c r="E20" s="109"/>
      <c r="F20" s="97">
        <v>11000</v>
      </c>
      <c r="G20" s="110" t="str">
        <f t="shared" si="0"/>
        <v/>
      </c>
      <c r="H20" s="111"/>
      <c r="I20" s="110" t="str">
        <f t="shared" si="1"/>
        <v/>
      </c>
      <c r="J20" s="112"/>
      <c r="K20" s="113" t="str">
        <f t="shared" si="2"/>
        <v/>
      </c>
      <c r="L20" s="114"/>
      <c r="M20" s="509"/>
      <c r="N20" s="115" t="str">
        <f t="shared" si="3"/>
        <v/>
      </c>
      <c r="O20" s="112"/>
      <c r="P20" s="113" t="str">
        <f t="shared" si="9"/>
        <v/>
      </c>
      <c r="Q20" s="114"/>
      <c r="R20" s="116"/>
      <c r="S20" s="117">
        <f t="shared" si="4"/>
        <v>0</v>
      </c>
      <c r="T20" s="512"/>
      <c r="U20" s="115" t="str">
        <f>IFERROR(ROUND(Q20/O20,0),"")</f>
        <v/>
      </c>
      <c r="V20" s="112"/>
      <c r="W20" s="113" t="str">
        <f t="shared" si="6"/>
        <v/>
      </c>
      <c r="X20" s="114"/>
      <c r="Y20" s="116"/>
      <c r="Z20" s="117">
        <f t="shared" si="7"/>
        <v>0</v>
      </c>
      <c r="AA20" s="512"/>
      <c r="AB20" s="115" t="str">
        <f>IFERROR(ROUND(X20/V20,0),"")</f>
        <v/>
      </c>
      <c r="AC20" s="118"/>
    </row>
    <row r="21" spans="2:29" ht="26.25" customHeight="1" x14ac:dyDescent="0.4">
      <c r="B21" s="107">
        <v>11</v>
      </c>
      <c r="C21" s="108"/>
      <c r="D21" s="96"/>
      <c r="E21" s="109"/>
      <c r="F21" s="97">
        <v>11000</v>
      </c>
      <c r="G21" s="110" t="str">
        <f t="shared" si="0"/>
        <v/>
      </c>
      <c r="H21" s="111"/>
      <c r="I21" s="110" t="str">
        <f t="shared" si="1"/>
        <v/>
      </c>
      <c r="J21" s="112"/>
      <c r="K21" s="113" t="str">
        <f t="shared" si="2"/>
        <v/>
      </c>
      <c r="L21" s="114"/>
      <c r="M21" s="509"/>
      <c r="N21" s="115" t="str">
        <f t="shared" si="3"/>
        <v/>
      </c>
      <c r="O21" s="112"/>
      <c r="P21" s="113" t="str">
        <f t="shared" si="9"/>
        <v/>
      </c>
      <c r="Q21" s="114"/>
      <c r="R21" s="116"/>
      <c r="S21" s="117">
        <f t="shared" si="4"/>
        <v>0</v>
      </c>
      <c r="T21" s="512"/>
      <c r="U21" s="115" t="str">
        <f t="shared" si="5"/>
        <v/>
      </c>
      <c r="V21" s="112"/>
      <c r="W21" s="113" t="str">
        <f t="shared" si="6"/>
        <v/>
      </c>
      <c r="X21" s="114"/>
      <c r="Y21" s="116"/>
      <c r="Z21" s="117">
        <f t="shared" si="7"/>
        <v>0</v>
      </c>
      <c r="AA21" s="512"/>
      <c r="AB21" s="115" t="str">
        <f t="shared" ref="AB21:AB40" si="10">IFERROR(ROUND(X21/V21,0),"")</f>
        <v/>
      </c>
      <c r="AC21" s="118"/>
    </row>
    <row r="22" spans="2:29" ht="26.25" customHeight="1" x14ac:dyDescent="0.4">
      <c r="B22" s="107">
        <v>12</v>
      </c>
      <c r="C22" s="108"/>
      <c r="D22" s="96"/>
      <c r="E22" s="109"/>
      <c r="F22" s="97">
        <v>11000</v>
      </c>
      <c r="G22" s="110" t="str">
        <f t="shared" si="0"/>
        <v/>
      </c>
      <c r="H22" s="111"/>
      <c r="I22" s="110" t="str">
        <f t="shared" si="1"/>
        <v/>
      </c>
      <c r="J22" s="112"/>
      <c r="K22" s="113" t="str">
        <f t="shared" si="2"/>
        <v/>
      </c>
      <c r="L22" s="114"/>
      <c r="M22" s="509"/>
      <c r="N22" s="115" t="str">
        <f t="shared" si="3"/>
        <v/>
      </c>
      <c r="O22" s="112"/>
      <c r="P22" s="113" t="str">
        <f t="shared" si="9"/>
        <v/>
      </c>
      <c r="Q22" s="114"/>
      <c r="R22" s="116"/>
      <c r="S22" s="117">
        <f t="shared" si="4"/>
        <v>0</v>
      </c>
      <c r="T22" s="512"/>
      <c r="U22" s="115" t="str">
        <f t="shared" si="5"/>
        <v/>
      </c>
      <c r="V22" s="112"/>
      <c r="W22" s="113" t="str">
        <f t="shared" si="6"/>
        <v/>
      </c>
      <c r="X22" s="114"/>
      <c r="Y22" s="116"/>
      <c r="Z22" s="117">
        <f t="shared" si="7"/>
        <v>0</v>
      </c>
      <c r="AA22" s="512"/>
      <c r="AB22" s="115" t="str">
        <f t="shared" si="10"/>
        <v/>
      </c>
      <c r="AC22" s="118"/>
    </row>
    <row r="23" spans="2:29" ht="26.25" customHeight="1" x14ac:dyDescent="0.4">
      <c r="B23" s="107">
        <v>13</v>
      </c>
      <c r="C23" s="108"/>
      <c r="D23" s="96"/>
      <c r="E23" s="109"/>
      <c r="F23" s="97">
        <v>11000</v>
      </c>
      <c r="G23" s="110" t="str">
        <f t="shared" si="0"/>
        <v/>
      </c>
      <c r="H23" s="111"/>
      <c r="I23" s="110" t="str">
        <f t="shared" si="1"/>
        <v/>
      </c>
      <c r="J23" s="112"/>
      <c r="K23" s="113" t="str">
        <f t="shared" si="2"/>
        <v/>
      </c>
      <c r="L23" s="114"/>
      <c r="M23" s="509"/>
      <c r="N23" s="115" t="str">
        <f t="shared" si="3"/>
        <v/>
      </c>
      <c r="O23" s="112"/>
      <c r="P23" s="113" t="str">
        <f t="shared" si="9"/>
        <v/>
      </c>
      <c r="Q23" s="114"/>
      <c r="R23" s="116"/>
      <c r="S23" s="117">
        <f t="shared" si="4"/>
        <v>0</v>
      </c>
      <c r="T23" s="512"/>
      <c r="U23" s="115" t="str">
        <f t="shared" si="5"/>
        <v/>
      </c>
      <c r="V23" s="112"/>
      <c r="W23" s="113" t="str">
        <f t="shared" si="6"/>
        <v/>
      </c>
      <c r="X23" s="114"/>
      <c r="Y23" s="116"/>
      <c r="Z23" s="117">
        <f t="shared" si="7"/>
        <v>0</v>
      </c>
      <c r="AA23" s="512"/>
      <c r="AB23" s="115" t="str">
        <f t="shared" si="10"/>
        <v/>
      </c>
      <c r="AC23" s="118"/>
    </row>
    <row r="24" spans="2:29" ht="26.25" customHeight="1" x14ac:dyDescent="0.4">
      <c r="B24" s="107">
        <v>14</v>
      </c>
      <c r="C24" s="108"/>
      <c r="D24" s="96"/>
      <c r="E24" s="109"/>
      <c r="F24" s="97">
        <v>11000</v>
      </c>
      <c r="G24" s="110" t="str">
        <f t="shared" si="0"/>
        <v/>
      </c>
      <c r="H24" s="111"/>
      <c r="I24" s="110" t="str">
        <f t="shared" si="1"/>
        <v/>
      </c>
      <c r="J24" s="112"/>
      <c r="K24" s="113" t="str">
        <f t="shared" si="2"/>
        <v/>
      </c>
      <c r="L24" s="114"/>
      <c r="M24" s="509"/>
      <c r="N24" s="115" t="str">
        <f t="shared" si="3"/>
        <v/>
      </c>
      <c r="O24" s="112"/>
      <c r="P24" s="113" t="str">
        <f t="shared" si="9"/>
        <v/>
      </c>
      <c r="Q24" s="114"/>
      <c r="R24" s="116"/>
      <c r="S24" s="117">
        <f t="shared" si="4"/>
        <v>0</v>
      </c>
      <c r="T24" s="512"/>
      <c r="U24" s="115" t="str">
        <f t="shared" si="5"/>
        <v/>
      </c>
      <c r="V24" s="112"/>
      <c r="W24" s="113" t="str">
        <f t="shared" si="6"/>
        <v/>
      </c>
      <c r="X24" s="114"/>
      <c r="Y24" s="116"/>
      <c r="Z24" s="117">
        <f t="shared" si="7"/>
        <v>0</v>
      </c>
      <c r="AA24" s="512"/>
      <c r="AB24" s="115" t="str">
        <f t="shared" si="10"/>
        <v/>
      </c>
      <c r="AC24" s="118"/>
    </row>
    <row r="25" spans="2:29" ht="26.25" customHeight="1" x14ac:dyDescent="0.4">
      <c r="B25" s="107">
        <v>15</v>
      </c>
      <c r="C25" s="108"/>
      <c r="D25" s="96"/>
      <c r="E25" s="109"/>
      <c r="F25" s="97">
        <v>11000</v>
      </c>
      <c r="G25" s="110" t="str">
        <f t="shared" si="0"/>
        <v/>
      </c>
      <c r="H25" s="111"/>
      <c r="I25" s="110" t="str">
        <f t="shared" si="1"/>
        <v/>
      </c>
      <c r="J25" s="112"/>
      <c r="K25" s="113" t="str">
        <f t="shared" si="2"/>
        <v/>
      </c>
      <c r="L25" s="114"/>
      <c r="M25" s="509"/>
      <c r="N25" s="115" t="str">
        <f t="shared" si="3"/>
        <v/>
      </c>
      <c r="O25" s="112"/>
      <c r="P25" s="113" t="str">
        <f t="shared" si="9"/>
        <v/>
      </c>
      <c r="Q25" s="114"/>
      <c r="R25" s="116"/>
      <c r="S25" s="117">
        <f t="shared" si="4"/>
        <v>0</v>
      </c>
      <c r="T25" s="512"/>
      <c r="U25" s="115" t="str">
        <f t="shared" si="5"/>
        <v/>
      </c>
      <c r="V25" s="112"/>
      <c r="W25" s="113" t="str">
        <f t="shared" si="6"/>
        <v/>
      </c>
      <c r="X25" s="114"/>
      <c r="Y25" s="116"/>
      <c r="Z25" s="117">
        <f t="shared" si="7"/>
        <v>0</v>
      </c>
      <c r="AA25" s="512"/>
      <c r="AB25" s="115" t="str">
        <f t="shared" si="10"/>
        <v/>
      </c>
      <c r="AC25" s="118"/>
    </row>
    <row r="26" spans="2:29" ht="26.25" customHeight="1" x14ac:dyDescent="0.4">
      <c r="B26" s="107">
        <v>16</v>
      </c>
      <c r="C26" s="108"/>
      <c r="D26" s="96"/>
      <c r="E26" s="109"/>
      <c r="F26" s="97">
        <v>11000</v>
      </c>
      <c r="G26" s="110" t="str">
        <f t="shared" si="0"/>
        <v/>
      </c>
      <c r="H26" s="111"/>
      <c r="I26" s="110" t="str">
        <f t="shared" si="1"/>
        <v/>
      </c>
      <c r="J26" s="112"/>
      <c r="K26" s="113" t="str">
        <f t="shared" si="2"/>
        <v/>
      </c>
      <c r="L26" s="114"/>
      <c r="M26" s="509"/>
      <c r="N26" s="115" t="str">
        <f t="shared" si="3"/>
        <v/>
      </c>
      <c r="O26" s="112"/>
      <c r="P26" s="113" t="str">
        <f t="shared" si="9"/>
        <v/>
      </c>
      <c r="Q26" s="114"/>
      <c r="R26" s="116"/>
      <c r="S26" s="117">
        <f t="shared" si="4"/>
        <v>0</v>
      </c>
      <c r="T26" s="512"/>
      <c r="U26" s="115" t="str">
        <f t="shared" si="5"/>
        <v/>
      </c>
      <c r="V26" s="112"/>
      <c r="W26" s="113" t="str">
        <f t="shared" si="6"/>
        <v/>
      </c>
      <c r="X26" s="114"/>
      <c r="Y26" s="116"/>
      <c r="Z26" s="117">
        <f t="shared" si="7"/>
        <v>0</v>
      </c>
      <c r="AA26" s="512"/>
      <c r="AB26" s="115" t="str">
        <f t="shared" si="10"/>
        <v/>
      </c>
      <c r="AC26" s="118"/>
    </row>
    <row r="27" spans="2:29" ht="26.25" customHeight="1" x14ac:dyDescent="0.4">
      <c r="B27" s="107">
        <v>17</v>
      </c>
      <c r="C27" s="108"/>
      <c r="D27" s="96"/>
      <c r="E27" s="109"/>
      <c r="F27" s="97">
        <v>11000</v>
      </c>
      <c r="G27" s="110" t="str">
        <f t="shared" si="0"/>
        <v/>
      </c>
      <c r="H27" s="111"/>
      <c r="I27" s="110" t="str">
        <f t="shared" si="1"/>
        <v/>
      </c>
      <c r="J27" s="112"/>
      <c r="K27" s="113" t="str">
        <f t="shared" si="2"/>
        <v/>
      </c>
      <c r="L27" s="114"/>
      <c r="M27" s="509"/>
      <c r="N27" s="115" t="str">
        <f t="shared" si="3"/>
        <v/>
      </c>
      <c r="O27" s="112"/>
      <c r="P27" s="113" t="str">
        <f t="shared" si="9"/>
        <v/>
      </c>
      <c r="Q27" s="114"/>
      <c r="R27" s="116"/>
      <c r="S27" s="117">
        <f t="shared" si="4"/>
        <v>0</v>
      </c>
      <c r="T27" s="512"/>
      <c r="U27" s="115" t="str">
        <f t="shared" si="5"/>
        <v/>
      </c>
      <c r="V27" s="112"/>
      <c r="W27" s="113" t="str">
        <f t="shared" si="6"/>
        <v/>
      </c>
      <c r="X27" s="114"/>
      <c r="Y27" s="116"/>
      <c r="Z27" s="117">
        <f t="shared" si="7"/>
        <v>0</v>
      </c>
      <c r="AA27" s="512"/>
      <c r="AB27" s="115" t="str">
        <f t="shared" si="10"/>
        <v/>
      </c>
      <c r="AC27" s="118"/>
    </row>
    <row r="28" spans="2:29" ht="26.25" customHeight="1" x14ac:dyDescent="0.4">
      <c r="B28" s="107">
        <v>18</v>
      </c>
      <c r="C28" s="108"/>
      <c r="D28" s="96"/>
      <c r="E28" s="109"/>
      <c r="F28" s="97">
        <v>11000</v>
      </c>
      <c r="G28" s="110" t="str">
        <f t="shared" si="0"/>
        <v/>
      </c>
      <c r="H28" s="111"/>
      <c r="I28" s="110" t="str">
        <f t="shared" si="1"/>
        <v/>
      </c>
      <c r="J28" s="112"/>
      <c r="K28" s="113" t="str">
        <f t="shared" si="2"/>
        <v/>
      </c>
      <c r="L28" s="114"/>
      <c r="M28" s="509"/>
      <c r="N28" s="115" t="str">
        <f t="shared" si="3"/>
        <v/>
      </c>
      <c r="O28" s="112"/>
      <c r="P28" s="113" t="str">
        <f t="shared" si="9"/>
        <v/>
      </c>
      <c r="Q28" s="114"/>
      <c r="R28" s="116"/>
      <c r="S28" s="117">
        <f t="shared" si="4"/>
        <v>0</v>
      </c>
      <c r="T28" s="512"/>
      <c r="U28" s="115" t="str">
        <f t="shared" si="5"/>
        <v/>
      </c>
      <c r="V28" s="112"/>
      <c r="W28" s="113" t="str">
        <f t="shared" si="6"/>
        <v/>
      </c>
      <c r="X28" s="114"/>
      <c r="Y28" s="116"/>
      <c r="Z28" s="117">
        <f t="shared" si="7"/>
        <v>0</v>
      </c>
      <c r="AA28" s="512"/>
      <c r="AB28" s="115" t="str">
        <f t="shared" si="10"/>
        <v/>
      </c>
      <c r="AC28" s="118"/>
    </row>
    <row r="29" spans="2:29" ht="26.25" customHeight="1" x14ac:dyDescent="0.4">
      <c r="B29" s="107">
        <v>19</v>
      </c>
      <c r="C29" s="108"/>
      <c r="D29" s="96"/>
      <c r="E29" s="109"/>
      <c r="F29" s="97">
        <v>11000</v>
      </c>
      <c r="G29" s="110" t="str">
        <f t="shared" si="0"/>
        <v/>
      </c>
      <c r="H29" s="111"/>
      <c r="I29" s="110" t="str">
        <f t="shared" si="1"/>
        <v/>
      </c>
      <c r="J29" s="112"/>
      <c r="K29" s="113" t="str">
        <f t="shared" si="2"/>
        <v/>
      </c>
      <c r="L29" s="114"/>
      <c r="M29" s="509"/>
      <c r="N29" s="115" t="str">
        <f t="shared" si="3"/>
        <v/>
      </c>
      <c r="O29" s="112"/>
      <c r="P29" s="113" t="str">
        <f t="shared" si="9"/>
        <v/>
      </c>
      <c r="Q29" s="114"/>
      <c r="R29" s="116"/>
      <c r="S29" s="117">
        <f t="shared" si="4"/>
        <v>0</v>
      </c>
      <c r="T29" s="512"/>
      <c r="U29" s="115" t="str">
        <f t="shared" si="5"/>
        <v/>
      </c>
      <c r="V29" s="112"/>
      <c r="W29" s="113" t="str">
        <f t="shared" si="6"/>
        <v/>
      </c>
      <c r="X29" s="114"/>
      <c r="Y29" s="116"/>
      <c r="Z29" s="117">
        <f t="shared" si="7"/>
        <v>0</v>
      </c>
      <c r="AA29" s="512"/>
      <c r="AB29" s="115" t="str">
        <f t="shared" si="10"/>
        <v/>
      </c>
      <c r="AC29" s="118"/>
    </row>
    <row r="30" spans="2:29" ht="26.25" customHeight="1" x14ac:dyDescent="0.4">
      <c r="B30" s="107">
        <v>20</v>
      </c>
      <c r="C30" s="108"/>
      <c r="D30" s="96"/>
      <c r="E30" s="109"/>
      <c r="F30" s="97">
        <v>11000</v>
      </c>
      <c r="G30" s="110" t="str">
        <f t="shared" si="0"/>
        <v/>
      </c>
      <c r="H30" s="111"/>
      <c r="I30" s="110" t="str">
        <f t="shared" si="1"/>
        <v/>
      </c>
      <c r="J30" s="112"/>
      <c r="K30" s="113" t="str">
        <f t="shared" si="2"/>
        <v/>
      </c>
      <c r="L30" s="114"/>
      <c r="M30" s="509"/>
      <c r="N30" s="115" t="str">
        <f t="shared" si="3"/>
        <v/>
      </c>
      <c r="O30" s="112"/>
      <c r="P30" s="113" t="str">
        <f t="shared" si="9"/>
        <v/>
      </c>
      <c r="Q30" s="114"/>
      <c r="R30" s="116"/>
      <c r="S30" s="117">
        <f t="shared" si="4"/>
        <v>0</v>
      </c>
      <c r="T30" s="512"/>
      <c r="U30" s="115" t="str">
        <f t="shared" si="5"/>
        <v/>
      </c>
      <c r="V30" s="112"/>
      <c r="W30" s="113" t="str">
        <f t="shared" si="6"/>
        <v/>
      </c>
      <c r="X30" s="114"/>
      <c r="Y30" s="116"/>
      <c r="Z30" s="117">
        <f t="shared" si="7"/>
        <v>0</v>
      </c>
      <c r="AA30" s="512"/>
      <c r="AB30" s="115" t="str">
        <f t="shared" si="10"/>
        <v/>
      </c>
      <c r="AC30" s="118"/>
    </row>
    <row r="31" spans="2:29" ht="26.25" customHeight="1" x14ac:dyDescent="0.4">
      <c r="B31" s="107">
        <v>21</v>
      </c>
      <c r="C31" s="108"/>
      <c r="D31" s="96"/>
      <c r="E31" s="109"/>
      <c r="F31" s="97">
        <v>11000</v>
      </c>
      <c r="G31" s="110" t="str">
        <f t="shared" si="0"/>
        <v/>
      </c>
      <c r="H31" s="111"/>
      <c r="I31" s="110" t="str">
        <f t="shared" si="1"/>
        <v/>
      </c>
      <c r="J31" s="112"/>
      <c r="K31" s="113" t="str">
        <f t="shared" si="2"/>
        <v/>
      </c>
      <c r="L31" s="114"/>
      <c r="M31" s="509"/>
      <c r="N31" s="115" t="str">
        <f t="shared" si="3"/>
        <v/>
      </c>
      <c r="O31" s="112"/>
      <c r="P31" s="113" t="str">
        <f t="shared" si="9"/>
        <v/>
      </c>
      <c r="Q31" s="114"/>
      <c r="R31" s="116"/>
      <c r="S31" s="117">
        <f t="shared" si="4"/>
        <v>0</v>
      </c>
      <c r="T31" s="512"/>
      <c r="U31" s="115" t="str">
        <f t="shared" si="5"/>
        <v/>
      </c>
      <c r="V31" s="112"/>
      <c r="W31" s="113" t="str">
        <f t="shared" si="6"/>
        <v/>
      </c>
      <c r="X31" s="114"/>
      <c r="Y31" s="116"/>
      <c r="Z31" s="117">
        <f t="shared" si="7"/>
        <v>0</v>
      </c>
      <c r="AA31" s="512"/>
      <c r="AB31" s="115" t="str">
        <f t="shared" si="10"/>
        <v/>
      </c>
      <c r="AC31" s="118"/>
    </row>
    <row r="32" spans="2:29" ht="26.25" customHeight="1" x14ac:dyDescent="0.4">
      <c r="B32" s="107">
        <v>22</v>
      </c>
      <c r="C32" s="108"/>
      <c r="D32" s="96"/>
      <c r="E32" s="109"/>
      <c r="F32" s="97">
        <v>11000</v>
      </c>
      <c r="G32" s="110" t="str">
        <f t="shared" si="0"/>
        <v/>
      </c>
      <c r="H32" s="111"/>
      <c r="I32" s="110" t="str">
        <f t="shared" si="1"/>
        <v/>
      </c>
      <c r="J32" s="112"/>
      <c r="K32" s="113" t="str">
        <f t="shared" si="2"/>
        <v/>
      </c>
      <c r="L32" s="114"/>
      <c r="M32" s="509"/>
      <c r="N32" s="115" t="str">
        <f t="shared" si="3"/>
        <v/>
      </c>
      <c r="O32" s="112"/>
      <c r="P32" s="113" t="str">
        <f t="shared" si="9"/>
        <v/>
      </c>
      <c r="Q32" s="114"/>
      <c r="R32" s="116"/>
      <c r="S32" s="117">
        <f t="shared" si="4"/>
        <v>0</v>
      </c>
      <c r="T32" s="512"/>
      <c r="U32" s="115" t="str">
        <f t="shared" si="5"/>
        <v/>
      </c>
      <c r="V32" s="112"/>
      <c r="W32" s="113" t="str">
        <f t="shared" si="6"/>
        <v/>
      </c>
      <c r="X32" s="114"/>
      <c r="Y32" s="116"/>
      <c r="Z32" s="117">
        <f t="shared" si="7"/>
        <v>0</v>
      </c>
      <c r="AA32" s="512"/>
      <c r="AB32" s="115" t="str">
        <f t="shared" si="10"/>
        <v/>
      </c>
      <c r="AC32" s="118"/>
    </row>
    <row r="33" spans="2:29" ht="26.25" customHeight="1" x14ac:dyDescent="0.4">
      <c r="B33" s="107">
        <v>23</v>
      </c>
      <c r="C33" s="108"/>
      <c r="D33" s="96"/>
      <c r="E33" s="109"/>
      <c r="F33" s="97">
        <v>11000</v>
      </c>
      <c r="G33" s="110" t="str">
        <f t="shared" si="0"/>
        <v/>
      </c>
      <c r="H33" s="111"/>
      <c r="I33" s="110" t="str">
        <f t="shared" si="1"/>
        <v/>
      </c>
      <c r="J33" s="112"/>
      <c r="K33" s="113" t="str">
        <f t="shared" si="2"/>
        <v/>
      </c>
      <c r="L33" s="114"/>
      <c r="M33" s="509"/>
      <c r="N33" s="115" t="str">
        <f t="shared" si="3"/>
        <v/>
      </c>
      <c r="O33" s="112"/>
      <c r="P33" s="113" t="str">
        <f t="shared" si="9"/>
        <v/>
      </c>
      <c r="Q33" s="114"/>
      <c r="R33" s="116"/>
      <c r="S33" s="117">
        <f t="shared" si="4"/>
        <v>0</v>
      </c>
      <c r="T33" s="512"/>
      <c r="U33" s="115" t="str">
        <f t="shared" si="5"/>
        <v/>
      </c>
      <c r="V33" s="112"/>
      <c r="W33" s="113" t="str">
        <f t="shared" si="6"/>
        <v/>
      </c>
      <c r="X33" s="114"/>
      <c r="Y33" s="116"/>
      <c r="Z33" s="117">
        <f t="shared" si="7"/>
        <v>0</v>
      </c>
      <c r="AA33" s="512"/>
      <c r="AB33" s="115" t="str">
        <f t="shared" si="10"/>
        <v/>
      </c>
      <c r="AC33" s="118"/>
    </row>
    <row r="34" spans="2:29" ht="26.25" customHeight="1" x14ac:dyDescent="0.4">
      <c r="B34" s="107">
        <v>24</v>
      </c>
      <c r="C34" s="108"/>
      <c r="D34" s="96"/>
      <c r="E34" s="109"/>
      <c r="F34" s="97">
        <v>11000</v>
      </c>
      <c r="G34" s="110" t="str">
        <f t="shared" si="0"/>
        <v/>
      </c>
      <c r="H34" s="111"/>
      <c r="I34" s="110" t="str">
        <f t="shared" si="1"/>
        <v/>
      </c>
      <c r="J34" s="112"/>
      <c r="K34" s="113" t="str">
        <f t="shared" si="2"/>
        <v/>
      </c>
      <c r="L34" s="114"/>
      <c r="M34" s="509"/>
      <c r="N34" s="115" t="str">
        <f t="shared" si="3"/>
        <v/>
      </c>
      <c r="O34" s="112"/>
      <c r="P34" s="113" t="str">
        <f t="shared" si="9"/>
        <v/>
      </c>
      <c r="Q34" s="114"/>
      <c r="R34" s="116"/>
      <c r="S34" s="117">
        <f t="shared" si="4"/>
        <v>0</v>
      </c>
      <c r="T34" s="512"/>
      <c r="U34" s="115" t="str">
        <f t="shared" si="5"/>
        <v/>
      </c>
      <c r="V34" s="112"/>
      <c r="W34" s="113" t="str">
        <f t="shared" si="6"/>
        <v/>
      </c>
      <c r="X34" s="114"/>
      <c r="Y34" s="116"/>
      <c r="Z34" s="117">
        <f t="shared" si="7"/>
        <v>0</v>
      </c>
      <c r="AA34" s="512"/>
      <c r="AB34" s="115" t="str">
        <f t="shared" si="10"/>
        <v/>
      </c>
      <c r="AC34" s="118"/>
    </row>
    <row r="35" spans="2:29" ht="26.25" customHeight="1" x14ac:dyDescent="0.4">
      <c r="B35" s="107">
        <v>25</v>
      </c>
      <c r="C35" s="108"/>
      <c r="D35" s="96"/>
      <c r="E35" s="109"/>
      <c r="F35" s="97">
        <v>11000</v>
      </c>
      <c r="G35" s="110" t="str">
        <f t="shared" si="0"/>
        <v/>
      </c>
      <c r="H35" s="111"/>
      <c r="I35" s="110" t="str">
        <f t="shared" si="1"/>
        <v/>
      </c>
      <c r="J35" s="112"/>
      <c r="K35" s="113" t="str">
        <f t="shared" si="2"/>
        <v/>
      </c>
      <c r="L35" s="114"/>
      <c r="M35" s="509"/>
      <c r="N35" s="115" t="str">
        <f t="shared" si="3"/>
        <v/>
      </c>
      <c r="O35" s="112"/>
      <c r="P35" s="113" t="str">
        <f t="shared" si="9"/>
        <v/>
      </c>
      <c r="Q35" s="114"/>
      <c r="R35" s="116"/>
      <c r="S35" s="117">
        <f t="shared" si="4"/>
        <v>0</v>
      </c>
      <c r="T35" s="512"/>
      <c r="U35" s="115" t="str">
        <f t="shared" si="5"/>
        <v/>
      </c>
      <c r="V35" s="112"/>
      <c r="W35" s="113" t="str">
        <f t="shared" si="6"/>
        <v/>
      </c>
      <c r="X35" s="114"/>
      <c r="Y35" s="116"/>
      <c r="Z35" s="117">
        <f t="shared" si="7"/>
        <v>0</v>
      </c>
      <c r="AA35" s="512"/>
      <c r="AB35" s="115" t="str">
        <f t="shared" si="10"/>
        <v/>
      </c>
      <c r="AC35" s="118"/>
    </row>
    <row r="36" spans="2:29" ht="26.25" customHeight="1" x14ac:dyDescent="0.4">
      <c r="B36" s="107">
        <v>26</v>
      </c>
      <c r="C36" s="108"/>
      <c r="D36" s="96"/>
      <c r="E36" s="109"/>
      <c r="F36" s="97">
        <v>11000</v>
      </c>
      <c r="G36" s="110" t="str">
        <f t="shared" si="0"/>
        <v/>
      </c>
      <c r="H36" s="111"/>
      <c r="I36" s="110" t="str">
        <f t="shared" si="1"/>
        <v/>
      </c>
      <c r="J36" s="112"/>
      <c r="K36" s="113" t="str">
        <f t="shared" si="2"/>
        <v/>
      </c>
      <c r="L36" s="114"/>
      <c r="M36" s="509"/>
      <c r="N36" s="115" t="str">
        <f t="shared" si="3"/>
        <v/>
      </c>
      <c r="O36" s="112"/>
      <c r="P36" s="113" t="str">
        <f t="shared" si="9"/>
        <v/>
      </c>
      <c r="Q36" s="114"/>
      <c r="R36" s="116"/>
      <c r="S36" s="117">
        <f t="shared" si="4"/>
        <v>0</v>
      </c>
      <c r="T36" s="512"/>
      <c r="U36" s="115" t="str">
        <f t="shared" si="5"/>
        <v/>
      </c>
      <c r="V36" s="112"/>
      <c r="W36" s="113" t="str">
        <f t="shared" si="6"/>
        <v/>
      </c>
      <c r="X36" s="114"/>
      <c r="Y36" s="116"/>
      <c r="Z36" s="117">
        <f t="shared" si="7"/>
        <v>0</v>
      </c>
      <c r="AA36" s="512"/>
      <c r="AB36" s="115" t="str">
        <f t="shared" si="10"/>
        <v/>
      </c>
      <c r="AC36" s="118"/>
    </row>
    <row r="37" spans="2:29" ht="26.25" customHeight="1" x14ac:dyDescent="0.4">
      <c r="B37" s="107">
        <v>27</v>
      </c>
      <c r="C37" s="108"/>
      <c r="D37" s="96"/>
      <c r="E37" s="109"/>
      <c r="F37" s="97">
        <v>11000</v>
      </c>
      <c r="G37" s="110" t="str">
        <f t="shared" si="0"/>
        <v/>
      </c>
      <c r="H37" s="111"/>
      <c r="I37" s="110" t="str">
        <f t="shared" si="1"/>
        <v/>
      </c>
      <c r="J37" s="112"/>
      <c r="K37" s="113" t="str">
        <f t="shared" si="2"/>
        <v/>
      </c>
      <c r="L37" s="114"/>
      <c r="M37" s="509"/>
      <c r="N37" s="115" t="str">
        <f t="shared" si="3"/>
        <v/>
      </c>
      <c r="O37" s="112"/>
      <c r="P37" s="113" t="str">
        <f t="shared" si="9"/>
        <v/>
      </c>
      <c r="Q37" s="114"/>
      <c r="R37" s="116"/>
      <c r="S37" s="117">
        <f t="shared" si="4"/>
        <v>0</v>
      </c>
      <c r="T37" s="512"/>
      <c r="U37" s="115" t="str">
        <f t="shared" si="5"/>
        <v/>
      </c>
      <c r="V37" s="112"/>
      <c r="W37" s="113" t="str">
        <f t="shared" si="6"/>
        <v/>
      </c>
      <c r="X37" s="114"/>
      <c r="Y37" s="116"/>
      <c r="Z37" s="117">
        <f t="shared" si="7"/>
        <v>0</v>
      </c>
      <c r="AA37" s="512"/>
      <c r="AB37" s="115" t="str">
        <f t="shared" si="10"/>
        <v/>
      </c>
      <c r="AC37" s="118"/>
    </row>
    <row r="38" spans="2:29" ht="26.25" customHeight="1" x14ac:dyDescent="0.4">
      <c r="B38" s="107">
        <v>28</v>
      </c>
      <c r="C38" s="108"/>
      <c r="D38" s="96"/>
      <c r="E38" s="109"/>
      <c r="F38" s="97">
        <v>11000</v>
      </c>
      <c r="G38" s="110" t="str">
        <f t="shared" si="0"/>
        <v/>
      </c>
      <c r="H38" s="111"/>
      <c r="I38" s="110" t="str">
        <f t="shared" si="1"/>
        <v/>
      </c>
      <c r="J38" s="112"/>
      <c r="K38" s="113" t="str">
        <f t="shared" si="2"/>
        <v/>
      </c>
      <c r="L38" s="114"/>
      <c r="M38" s="509"/>
      <c r="N38" s="115" t="str">
        <f t="shared" si="3"/>
        <v/>
      </c>
      <c r="O38" s="112"/>
      <c r="P38" s="113" t="str">
        <f t="shared" si="9"/>
        <v/>
      </c>
      <c r="Q38" s="114"/>
      <c r="R38" s="116"/>
      <c r="S38" s="117">
        <f t="shared" si="4"/>
        <v>0</v>
      </c>
      <c r="T38" s="512"/>
      <c r="U38" s="115" t="str">
        <f t="shared" si="5"/>
        <v/>
      </c>
      <c r="V38" s="112"/>
      <c r="W38" s="113" t="str">
        <f t="shared" si="6"/>
        <v/>
      </c>
      <c r="X38" s="114"/>
      <c r="Y38" s="116"/>
      <c r="Z38" s="117">
        <f t="shared" si="7"/>
        <v>0</v>
      </c>
      <c r="AA38" s="512"/>
      <c r="AB38" s="115" t="str">
        <f t="shared" si="10"/>
        <v/>
      </c>
      <c r="AC38" s="118"/>
    </row>
    <row r="39" spans="2:29" ht="26.25" customHeight="1" x14ac:dyDescent="0.4">
      <c r="B39" s="107">
        <v>29</v>
      </c>
      <c r="C39" s="108"/>
      <c r="D39" s="96"/>
      <c r="E39" s="109"/>
      <c r="F39" s="97">
        <v>11000</v>
      </c>
      <c r="G39" s="110" t="str">
        <f t="shared" si="0"/>
        <v/>
      </c>
      <c r="H39" s="111"/>
      <c r="I39" s="110" t="str">
        <f t="shared" si="1"/>
        <v/>
      </c>
      <c r="J39" s="112"/>
      <c r="K39" s="113" t="str">
        <f t="shared" si="2"/>
        <v/>
      </c>
      <c r="L39" s="114"/>
      <c r="M39" s="509"/>
      <c r="N39" s="115" t="str">
        <f t="shared" si="3"/>
        <v/>
      </c>
      <c r="O39" s="112"/>
      <c r="P39" s="113" t="str">
        <f t="shared" si="9"/>
        <v/>
      </c>
      <c r="Q39" s="114"/>
      <c r="R39" s="116"/>
      <c r="S39" s="117">
        <f t="shared" si="4"/>
        <v>0</v>
      </c>
      <c r="T39" s="512"/>
      <c r="U39" s="115" t="str">
        <f t="shared" si="5"/>
        <v/>
      </c>
      <c r="V39" s="112"/>
      <c r="W39" s="113" t="str">
        <f t="shared" si="6"/>
        <v/>
      </c>
      <c r="X39" s="114"/>
      <c r="Y39" s="116"/>
      <c r="Z39" s="117">
        <f t="shared" si="7"/>
        <v>0</v>
      </c>
      <c r="AA39" s="512"/>
      <c r="AB39" s="115" t="str">
        <f t="shared" si="10"/>
        <v/>
      </c>
      <c r="AC39" s="118"/>
    </row>
    <row r="40" spans="2:29" ht="26.25" customHeight="1" thickBot="1" x14ac:dyDescent="0.45">
      <c r="B40" s="107">
        <v>30</v>
      </c>
      <c r="C40" s="108"/>
      <c r="D40" s="96"/>
      <c r="E40" s="109"/>
      <c r="F40" s="97">
        <v>11000</v>
      </c>
      <c r="G40" s="110" t="str">
        <f t="shared" si="0"/>
        <v/>
      </c>
      <c r="H40" s="111"/>
      <c r="I40" s="110" t="str">
        <f t="shared" si="1"/>
        <v/>
      </c>
      <c r="J40" s="112"/>
      <c r="K40" s="113" t="str">
        <f t="shared" si="2"/>
        <v/>
      </c>
      <c r="L40" s="114"/>
      <c r="M40" s="510"/>
      <c r="N40" s="115" t="str">
        <f t="shared" si="3"/>
        <v/>
      </c>
      <c r="O40" s="112"/>
      <c r="P40" s="113" t="str">
        <f t="shared" si="9"/>
        <v/>
      </c>
      <c r="Q40" s="114"/>
      <c r="R40" s="116"/>
      <c r="S40" s="117">
        <f t="shared" si="4"/>
        <v>0</v>
      </c>
      <c r="T40" s="513"/>
      <c r="U40" s="115" t="str">
        <f t="shared" si="5"/>
        <v/>
      </c>
      <c r="V40" s="112"/>
      <c r="W40" s="113" t="str">
        <f t="shared" si="6"/>
        <v/>
      </c>
      <c r="X40" s="114"/>
      <c r="Y40" s="116"/>
      <c r="Z40" s="117">
        <f t="shared" si="7"/>
        <v>0</v>
      </c>
      <c r="AA40" s="513"/>
      <c r="AB40" s="115" t="str">
        <f t="shared" si="10"/>
        <v/>
      </c>
      <c r="AC40" s="118"/>
    </row>
    <row r="41" spans="2:29" ht="26.25" customHeight="1" thickBot="1" x14ac:dyDescent="0.45">
      <c r="B41" s="504" t="s">
        <v>314</v>
      </c>
      <c r="C41" s="505"/>
      <c r="D41" s="505"/>
      <c r="E41" s="506"/>
      <c r="F41" s="90"/>
      <c r="G41" s="119">
        <f>SUM(G11:G40)</f>
        <v>0</v>
      </c>
      <c r="H41" s="120"/>
      <c r="I41" s="121">
        <f>SUM(I11:I40)</f>
        <v>0</v>
      </c>
      <c r="J41" s="122">
        <f>SUM(J11:J40)</f>
        <v>0</v>
      </c>
      <c r="K41" s="123">
        <f>SUM(K11:K40)</f>
        <v>0</v>
      </c>
      <c r="L41" s="124">
        <f>SUM(L11:L40)</f>
        <v>0</v>
      </c>
      <c r="M41" s="123"/>
      <c r="N41" s="125" t="str">
        <f>IFERROR(ROUND(L41/J41,0),"")</f>
        <v/>
      </c>
      <c r="O41" s="122">
        <f>SUM(O11:O40)</f>
        <v>0</v>
      </c>
      <c r="P41" s="123">
        <f>SUM(P11:P40)</f>
        <v>0</v>
      </c>
      <c r="Q41" s="124">
        <f>SUM(Q11:Q40)</f>
        <v>0</v>
      </c>
      <c r="R41" s="126">
        <f>SUM(R11:R40)</f>
        <v>0</v>
      </c>
      <c r="S41" s="127">
        <f>SUM(S11:S40)</f>
        <v>0</v>
      </c>
      <c r="T41" s="123"/>
      <c r="U41" s="125" t="str">
        <f>IFERROR(ROUND(Q41/O41,0),"")</f>
        <v/>
      </c>
      <c r="V41" s="122">
        <f>SUM(V11:V40)</f>
        <v>0</v>
      </c>
      <c r="W41" s="123">
        <f>SUM(W11:W40)</f>
        <v>0</v>
      </c>
      <c r="X41" s="124">
        <f>SUM(X11:X40)</f>
        <v>0</v>
      </c>
      <c r="Y41" s="126">
        <f>SUM(Y11:Y40)</f>
        <v>0</v>
      </c>
      <c r="Z41" s="127">
        <f>SUM(Z11:Z40)</f>
        <v>0</v>
      </c>
      <c r="AA41" s="123"/>
      <c r="AB41" s="125" t="str">
        <f>IFERROR(ROUND(X41/V41,0),"")</f>
        <v/>
      </c>
      <c r="AC41" s="128"/>
    </row>
    <row r="42" spans="2:29" ht="22.5" customHeight="1" x14ac:dyDescent="0.4">
      <c r="B42" s="86" t="s">
        <v>315</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30"/>
    </row>
    <row r="43" spans="2:29" ht="22.5" customHeight="1" x14ac:dyDescent="0.4">
      <c r="B43" s="131" t="s">
        <v>316</v>
      </c>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30"/>
    </row>
    <row r="44" spans="2:29" ht="18" customHeight="1" x14ac:dyDescent="0.4"/>
    <row r="45" spans="2:29" ht="18" customHeight="1" x14ac:dyDescent="0.4"/>
    <row r="46" spans="2:29" ht="18" customHeight="1" x14ac:dyDescent="0.4"/>
    <row r="47" spans="2:29" ht="18" customHeight="1" x14ac:dyDescent="0.4"/>
    <row r="48" spans="2:29"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ht="18" customHeight="1" x14ac:dyDescent="0.4"/>
    <row r="1105" ht="18" customHeight="1" x14ac:dyDescent="0.4"/>
    <row r="1106" ht="18" customHeight="1" x14ac:dyDescent="0.4"/>
    <row r="1107" ht="18" customHeight="1" x14ac:dyDescent="0.4"/>
    <row r="1108" ht="18" customHeight="1" x14ac:dyDescent="0.4"/>
    <row r="1109" ht="18" customHeight="1" x14ac:dyDescent="0.4"/>
    <row r="1110" ht="18" customHeight="1" x14ac:dyDescent="0.4"/>
    <row r="1111" ht="18" customHeight="1" x14ac:dyDescent="0.4"/>
    <row r="1112" ht="18" customHeight="1" x14ac:dyDescent="0.4"/>
    <row r="1113" ht="18" customHeight="1" x14ac:dyDescent="0.4"/>
    <row r="1114" ht="18" customHeight="1" x14ac:dyDescent="0.4"/>
    <row r="1115" ht="18" customHeight="1" x14ac:dyDescent="0.4"/>
    <row r="1116" ht="18" customHeight="1" x14ac:dyDescent="0.4"/>
    <row r="1117" ht="18" customHeight="1" x14ac:dyDescent="0.4"/>
    <row r="1118" ht="18" customHeight="1" x14ac:dyDescent="0.4"/>
    <row r="1119" ht="18" customHeight="1" x14ac:dyDescent="0.4"/>
    <row r="1120" ht="18" customHeight="1" x14ac:dyDescent="0.4"/>
    <row r="1121" ht="18" customHeight="1" x14ac:dyDescent="0.4"/>
    <row r="1122" ht="18" customHeight="1" x14ac:dyDescent="0.4"/>
    <row r="1123" ht="18" customHeight="1" x14ac:dyDescent="0.4"/>
    <row r="1124" ht="18" customHeight="1" x14ac:dyDescent="0.4"/>
    <row r="1125" ht="18" customHeight="1" x14ac:dyDescent="0.4"/>
    <row r="1126" ht="18" customHeight="1" x14ac:dyDescent="0.4"/>
    <row r="1127" ht="18" customHeight="1" x14ac:dyDescent="0.4"/>
    <row r="1128" ht="18" customHeight="1" x14ac:dyDescent="0.4"/>
    <row r="1129" ht="18" customHeight="1" x14ac:dyDescent="0.4"/>
    <row r="1130" ht="18" customHeight="1" x14ac:dyDescent="0.4"/>
    <row r="1131" ht="18" customHeight="1" x14ac:dyDescent="0.4"/>
    <row r="1132" ht="18" customHeight="1" x14ac:dyDescent="0.4"/>
    <row r="1133" ht="18" customHeight="1" x14ac:dyDescent="0.4"/>
    <row r="1134" ht="18" customHeight="1" x14ac:dyDescent="0.4"/>
    <row r="1135" ht="18" customHeight="1" x14ac:dyDescent="0.4"/>
    <row r="1136" ht="18" customHeight="1" x14ac:dyDescent="0.4"/>
    <row r="1137" ht="18" customHeight="1" x14ac:dyDescent="0.4"/>
    <row r="1138" ht="18" customHeight="1" x14ac:dyDescent="0.4"/>
    <row r="1139" ht="18" customHeight="1" x14ac:dyDescent="0.4"/>
    <row r="1140" ht="18" customHeight="1" x14ac:dyDescent="0.4"/>
    <row r="1141" ht="18" customHeight="1" x14ac:dyDescent="0.4"/>
    <row r="1142" ht="18" customHeight="1" x14ac:dyDescent="0.4"/>
    <row r="1143" ht="18" customHeight="1" x14ac:dyDescent="0.4"/>
    <row r="1144" ht="18" customHeight="1" x14ac:dyDescent="0.4"/>
    <row r="1145" ht="18" customHeight="1" x14ac:dyDescent="0.4"/>
    <row r="1146" ht="18" customHeight="1" x14ac:dyDescent="0.4"/>
    <row r="1147" ht="18" customHeight="1" x14ac:dyDescent="0.4"/>
    <row r="1148" ht="18" customHeight="1" x14ac:dyDescent="0.4"/>
    <row r="1149" ht="18" customHeight="1" x14ac:dyDescent="0.4"/>
    <row r="1150" ht="18" customHeight="1" x14ac:dyDescent="0.4"/>
    <row r="1151" ht="18" customHeight="1" x14ac:dyDescent="0.4"/>
    <row r="1152" ht="18" customHeight="1" x14ac:dyDescent="0.4"/>
    <row r="1153" ht="18" customHeight="1" x14ac:dyDescent="0.4"/>
    <row r="1154" ht="18" customHeight="1" x14ac:dyDescent="0.4"/>
    <row r="1155" ht="18" customHeight="1" x14ac:dyDescent="0.4"/>
    <row r="1156" ht="18" customHeight="1" x14ac:dyDescent="0.4"/>
    <row r="1157" ht="18" customHeight="1" x14ac:dyDescent="0.4"/>
    <row r="1158" ht="18" customHeight="1" x14ac:dyDescent="0.4"/>
    <row r="1159" ht="18" customHeight="1" x14ac:dyDescent="0.4"/>
    <row r="1160" ht="18" customHeight="1" x14ac:dyDescent="0.4"/>
    <row r="1161" ht="18" customHeight="1" x14ac:dyDescent="0.4"/>
    <row r="1162" ht="18" customHeight="1" x14ac:dyDescent="0.4"/>
    <row r="1163" ht="18" customHeight="1" x14ac:dyDescent="0.4"/>
    <row r="1164" ht="18" customHeight="1" x14ac:dyDescent="0.4"/>
    <row r="1165" ht="18" customHeight="1" x14ac:dyDescent="0.4"/>
    <row r="1166" ht="18" customHeight="1" x14ac:dyDescent="0.4"/>
    <row r="1167" ht="18" customHeight="1" x14ac:dyDescent="0.4"/>
    <row r="1168" ht="18" customHeight="1" x14ac:dyDescent="0.4"/>
    <row r="1169" ht="18" customHeight="1" x14ac:dyDescent="0.4"/>
    <row r="1170" ht="18" customHeight="1" x14ac:dyDescent="0.4"/>
    <row r="1171" ht="18" customHeight="1" x14ac:dyDescent="0.4"/>
    <row r="1172" ht="18" customHeight="1" x14ac:dyDescent="0.4"/>
    <row r="1173" ht="18" customHeight="1" x14ac:dyDescent="0.4"/>
    <row r="1174" ht="18" customHeight="1" x14ac:dyDescent="0.4"/>
    <row r="1175" ht="18" customHeight="1" x14ac:dyDescent="0.4"/>
    <row r="1176" ht="18" customHeight="1" x14ac:dyDescent="0.4"/>
    <row r="1177" ht="18" customHeight="1" x14ac:dyDescent="0.4"/>
    <row r="1178" ht="18" customHeight="1" x14ac:dyDescent="0.4"/>
    <row r="1179" ht="18" customHeight="1" x14ac:dyDescent="0.4"/>
    <row r="1180" ht="18" customHeight="1" x14ac:dyDescent="0.4"/>
    <row r="1181" ht="18" customHeight="1" x14ac:dyDescent="0.4"/>
    <row r="1182" ht="18" customHeight="1" x14ac:dyDescent="0.4"/>
    <row r="1183" ht="18" customHeight="1" x14ac:dyDescent="0.4"/>
    <row r="1184" ht="18" customHeight="1" x14ac:dyDescent="0.4"/>
    <row r="1185" ht="18" customHeight="1" x14ac:dyDescent="0.4"/>
    <row r="1186" ht="18" customHeight="1" x14ac:dyDescent="0.4"/>
    <row r="1187" ht="18" customHeight="1" x14ac:dyDescent="0.4"/>
    <row r="1188" ht="18" customHeight="1" x14ac:dyDescent="0.4"/>
    <row r="1189" ht="18" customHeight="1" x14ac:dyDescent="0.4"/>
    <row r="1190" ht="18" customHeight="1" x14ac:dyDescent="0.4"/>
    <row r="1191" ht="18" customHeight="1" x14ac:dyDescent="0.4"/>
    <row r="1192" ht="18" customHeight="1" x14ac:dyDescent="0.4"/>
    <row r="1193" ht="18" customHeight="1" x14ac:dyDescent="0.4"/>
    <row r="1194" ht="18" customHeight="1" x14ac:dyDescent="0.4"/>
    <row r="1195" ht="18" customHeight="1" x14ac:dyDescent="0.4"/>
    <row r="1196" ht="18" customHeight="1" x14ac:dyDescent="0.4"/>
    <row r="1197" ht="18" customHeight="1" x14ac:dyDescent="0.4"/>
    <row r="1198" ht="18" customHeight="1" x14ac:dyDescent="0.4"/>
    <row r="1199" ht="18" customHeight="1" x14ac:dyDescent="0.4"/>
    <row r="1200" ht="18" customHeight="1" x14ac:dyDescent="0.4"/>
    <row r="1201" ht="18" customHeight="1" x14ac:dyDescent="0.4"/>
    <row r="1202" ht="18" customHeight="1" x14ac:dyDescent="0.4"/>
    <row r="1203" ht="18" customHeight="1" x14ac:dyDescent="0.4"/>
    <row r="1204" ht="18" customHeight="1" x14ac:dyDescent="0.4"/>
    <row r="1205" ht="18" customHeight="1" x14ac:dyDescent="0.4"/>
    <row r="1206" ht="18" customHeight="1" x14ac:dyDescent="0.4"/>
    <row r="1207" ht="18" customHeight="1" x14ac:dyDescent="0.4"/>
    <row r="1208" ht="18" customHeight="1" x14ac:dyDescent="0.4"/>
    <row r="1209" ht="18" customHeight="1" x14ac:dyDescent="0.4"/>
    <row r="1210" ht="18" customHeight="1" x14ac:dyDescent="0.4"/>
    <row r="1211" ht="18" customHeight="1" x14ac:dyDescent="0.4"/>
    <row r="1212" ht="18" customHeight="1" x14ac:dyDescent="0.4"/>
    <row r="1213" ht="18" customHeight="1" x14ac:dyDescent="0.4"/>
    <row r="1214" ht="18" customHeight="1" x14ac:dyDescent="0.4"/>
    <row r="1215" ht="18" customHeight="1" x14ac:dyDescent="0.4"/>
    <row r="1216" ht="18" customHeight="1" x14ac:dyDescent="0.4"/>
    <row r="1217" ht="18" customHeight="1" x14ac:dyDescent="0.4"/>
    <row r="1218" ht="18" customHeight="1" x14ac:dyDescent="0.4"/>
    <row r="1219" ht="18" customHeight="1" x14ac:dyDescent="0.4"/>
    <row r="1220" ht="18" customHeight="1" x14ac:dyDescent="0.4"/>
    <row r="1221" ht="18" customHeight="1" x14ac:dyDescent="0.4"/>
    <row r="1222" ht="18" customHeight="1" x14ac:dyDescent="0.4"/>
    <row r="1223" ht="18" customHeight="1" x14ac:dyDescent="0.4"/>
    <row r="1224" ht="18" customHeight="1" x14ac:dyDescent="0.4"/>
    <row r="1225" ht="18" customHeight="1" x14ac:dyDescent="0.4"/>
    <row r="1226" ht="18" customHeight="1" x14ac:dyDescent="0.4"/>
    <row r="1227" ht="18" customHeight="1" x14ac:dyDescent="0.4"/>
    <row r="1228" ht="18" customHeight="1" x14ac:dyDescent="0.4"/>
    <row r="1229" ht="18" customHeight="1" x14ac:dyDescent="0.4"/>
    <row r="1230" ht="18" customHeight="1" x14ac:dyDescent="0.4"/>
    <row r="1231" ht="18" customHeight="1" x14ac:dyDescent="0.4"/>
    <row r="1232" ht="18" customHeight="1" x14ac:dyDescent="0.4"/>
    <row r="1233" ht="18" customHeight="1" x14ac:dyDescent="0.4"/>
    <row r="1234" ht="18" customHeight="1" x14ac:dyDescent="0.4"/>
    <row r="1235" ht="18" customHeight="1" x14ac:dyDescent="0.4"/>
    <row r="1236" ht="18" customHeight="1" x14ac:dyDescent="0.4"/>
    <row r="1237" ht="18" customHeight="1" x14ac:dyDescent="0.4"/>
    <row r="1238" ht="18" customHeight="1" x14ac:dyDescent="0.4"/>
    <row r="1239" ht="18" customHeight="1" x14ac:dyDescent="0.4"/>
    <row r="1240" ht="18" customHeight="1" x14ac:dyDescent="0.4"/>
    <row r="1241" ht="18" customHeight="1" x14ac:dyDescent="0.4"/>
    <row r="1242" ht="18" customHeight="1" x14ac:dyDescent="0.4"/>
    <row r="1243" ht="18" customHeight="1" x14ac:dyDescent="0.4"/>
    <row r="1244" ht="18" customHeight="1" x14ac:dyDescent="0.4"/>
    <row r="1245" ht="18" customHeight="1" x14ac:dyDescent="0.4"/>
    <row r="1246" ht="18" customHeight="1" x14ac:dyDescent="0.4"/>
    <row r="1247" ht="18" customHeight="1" x14ac:dyDescent="0.4"/>
    <row r="1248" ht="18" customHeight="1" x14ac:dyDescent="0.4"/>
    <row r="1249" ht="18" customHeight="1" x14ac:dyDescent="0.4"/>
    <row r="1250" ht="18" customHeight="1" x14ac:dyDescent="0.4"/>
    <row r="1251" ht="18" customHeight="1" x14ac:dyDescent="0.4"/>
    <row r="1252" ht="18" customHeight="1" x14ac:dyDescent="0.4"/>
    <row r="1253" ht="18" customHeight="1" x14ac:dyDescent="0.4"/>
    <row r="1254" ht="18" customHeight="1" x14ac:dyDescent="0.4"/>
    <row r="1255" ht="18" customHeight="1" x14ac:dyDescent="0.4"/>
    <row r="1256" ht="18" customHeight="1" x14ac:dyDescent="0.4"/>
    <row r="1257" ht="18" customHeight="1" x14ac:dyDescent="0.4"/>
    <row r="1258" ht="18" customHeight="1" x14ac:dyDescent="0.4"/>
    <row r="1259" ht="18" customHeight="1" x14ac:dyDescent="0.4"/>
    <row r="1260" ht="18" customHeight="1" x14ac:dyDescent="0.4"/>
    <row r="1261" ht="18" customHeight="1" x14ac:dyDescent="0.4"/>
    <row r="1262" ht="18" customHeight="1" x14ac:dyDescent="0.4"/>
    <row r="1263" ht="18" customHeight="1" x14ac:dyDescent="0.4"/>
    <row r="1264" ht="18" customHeight="1" x14ac:dyDescent="0.4"/>
    <row r="1265" ht="18" customHeight="1" x14ac:dyDescent="0.4"/>
    <row r="1266" ht="18" customHeight="1" x14ac:dyDescent="0.4"/>
    <row r="1267" ht="18" customHeight="1" x14ac:dyDescent="0.4"/>
    <row r="1268" ht="18" customHeight="1" x14ac:dyDescent="0.4"/>
    <row r="1269" ht="18" customHeight="1" x14ac:dyDescent="0.4"/>
    <row r="1270" ht="18" customHeight="1" x14ac:dyDescent="0.4"/>
    <row r="1271" ht="18" customHeight="1" x14ac:dyDescent="0.4"/>
    <row r="1272" ht="18" customHeight="1" x14ac:dyDescent="0.4"/>
    <row r="1273" ht="18" customHeight="1" x14ac:dyDescent="0.4"/>
    <row r="1274" ht="18" customHeight="1" x14ac:dyDescent="0.4"/>
    <row r="1275" ht="18" customHeight="1" x14ac:dyDescent="0.4"/>
    <row r="1276" ht="18" customHeight="1" x14ac:dyDescent="0.4"/>
    <row r="1277" ht="18" customHeight="1" x14ac:dyDescent="0.4"/>
    <row r="1278" ht="18" customHeight="1" x14ac:dyDescent="0.4"/>
    <row r="1279" ht="18" customHeight="1" x14ac:dyDescent="0.4"/>
    <row r="1280" ht="18" customHeight="1" x14ac:dyDescent="0.4"/>
    <row r="1281" ht="18" customHeight="1" x14ac:dyDescent="0.4"/>
    <row r="1282" ht="18" customHeight="1" x14ac:dyDescent="0.4"/>
    <row r="1283" ht="18" customHeight="1" x14ac:dyDescent="0.4"/>
    <row r="1284" ht="18" customHeight="1" x14ac:dyDescent="0.4"/>
    <row r="1285" ht="18" customHeight="1" x14ac:dyDescent="0.4"/>
    <row r="1286" ht="18" customHeight="1" x14ac:dyDescent="0.4"/>
    <row r="1287" ht="18" customHeight="1" x14ac:dyDescent="0.4"/>
    <row r="1288" ht="18" customHeight="1" x14ac:dyDescent="0.4"/>
    <row r="1289" ht="18" customHeight="1" x14ac:dyDescent="0.4"/>
    <row r="1290" ht="18" customHeight="1" x14ac:dyDescent="0.4"/>
    <row r="1291" ht="18" customHeight="1" x14ac:dyDescent="0.4"/>
    <row r="1292" ht="18" customHeight="1" x14ac:dyDescent="0.4"/>
    <row r="1293" ht="18" customHeight="1" x14ac:dyDescent="0.4"/>
    <row r="1294" ht="18" customHeight="1" x14ac:dyDescent="0.4"/>
    <row r="1295" ht="18" customHeight="1" x14ac:dyDescent="0.4"/>
    <row r="1296" ht="18" customHeight="1" x14ac:dyDescent="0.4"/>
    <row r="1297" ht="18" customHeight="1" x14ac:dyDescent="0.4"/>
    <row r="1298" ht="18" customHeight="1" x14ac:dyDescent="0.4"/>
    <row r="1299" ht="18" customHeight="1" x14ac:dyDescent="0.4"/>
    <row r="1300" ht="18" customHeight="1" x14ac:dyDescent="0.4"/>
    <row r="1301" ht="18" customHeight="1" x14ac:dyDescent="0.4"/>
    <row r="1302" ht="18" customHeight="1" x14ac:dyDescent="0.4"/>
    <row r="1303" ht="18" customHeight="1" x14ac:dyDescent="0.4"/>
    <row r="1304" ht="18" customHeight="1" x14ac:dyDescent="0.4"/>
    <row r="1305" ht="18" customHeight="1" x14ac:dyDescent="0.4"/>
    <row r="1306" ht="18" customHeight="1" x14ac:dyDescent="0.4"/>
    <row r="1307" ht="18" customHeight="1" x14ac:dyDescent="0.4"/>
    <row r="1308" ht="18" customHeight="1" x14ac:dyDescent="0.4"/>
    <row r="1309" ht="18" customHeight="1" x14ac:dyDescent="0.4"/>
    <row r="1310" ht="18" customHeight="1" x14ac:dyDescent="0.4"/>
    <row r="1311" ht="18" customHeight="1" x14ac:dyDescent="0.4"/>
    <row r="1312" ht="18" customHeight="1" x14ac:dyDescent="0.4"/>
    <row r="1313" ht="18" customHeight="1" x14ac:dyDescent="0.4"/>
    <row r="1314" ht="18" customHeight="1" x14ac:dyDescent="0.4"/>
    <row r="1315" ht="18" customHeight="1" x14ac:dyDescent="0.4"/>
    <row r="1316" ht="18" customHeight="1" x14ac:dyDescent="0.4"/>
    <row r="1317" ht="18" customHeight="1" x14ac:dyDescent="0.4"/>
    <row r="1318" ht="18" customHeight="1" x14ac:dyDescent="0.4"/>
    <row r="1319" ht="18" customHeight="1" x14ac:dyDescent="0.4"/>
    <row r="1320" ht="18" customHeight="1" x14ac:dyDescent="0.4"/>
    <row r="1321" ht="18" customHeight="1" x14ac:dyDescent="0.4"/>
    <row r="1322" ht="18" customHeight="1" x14ac:dyDescent="0.4"/>
    <row r="1323" ht="18" customHeight="1" x14ac:dyDescent="0.4"/>
    <row r="1324" ht="18" customHeight="1" x14ac:dyDescent="0.4"/>
    <row r="1325" ht="18" customHeight="1" x14ac:dyDescent="0.4"/>
    <row r="1326" ht="18" customHeight="1" x14ac:dyDescent="0.4"/>
    <row r="1327" ht="18" customHeight="1" x14ac:dyDescent="0.4"/>
    <row r="1328" ht="18" customHeight="1" x14ac:dyDescent="0.4"/>
    <row r="1329" ht="18" customHeight="1" x14ac:dyDescent="0.4"/>
    <row r="1330" ht="18" customHeight="1" x14ac:dyDescent="0.4"/>
    <row r="1331" ht="18" customHeight="1" x14ac:dyDescent="0.4"/>
    <row r="1332" ht="18" customHeight="1" x14ac:dyDescent="0.4"/>
    <row r="1333" ht="18" customHeight="1" x14ac:dyDescent="0.4"/>
    <row r="1334" ht="18" customHeight="1" x14ac:dyDescent="0.4"/>
    <row r="1335" ht="18" customHeight="1" x14ac:dyDescent="0.4"/>
    <row r="1336" ht="18" customHeight="1" x14ac:dyDescent="0.4"/>
    <row r="1337" ht="18" customHeight="1" x14ac:dyDescent="0.4"/>
    <row r="1338" ht="18" customHeight="1" x14ac:dyDescent="0.4"/>
    <row r="1339" ht="18" customHeight="1" x14ac:dyDescent="0.4"/>
    <row r="1340" ht="18" customHeight="1" x14ac:dyDescent="0.4"/>
    <row r="1341" ht="18" customHeight="1" x14ac:dyDescent="0.4"/>
    <row r="1342" ht="18" customHeight="1" x14ac:dyDescent="0.4"/>
    <row r="1343" ht="18" customHeight="1" x14ac:dyDescent="0.4"/>
    <row r="1344" ht="18" customHeight="1" x14ac:dyDescent="0.4"/>
    <row r="1345" ht="18" customHeight="1" x14ac:dyDescent="0.4"/>
    <row r="1346" ht="18" customHeight="1" x14ac:dyDescent="0.4"/>
    <row r="1347" ht="18" customHeight="1" x14ac:dyDescent="0.4"/>
    <row r="1348" ht="18" customHeight="1" x14ac:dyDescent="0.4"/>
    <row r="1349" ht="18" customHeight="1" x14ac:dyDescent="0.4"/>
    <row r="1350" ht="18" customHeight="1" x14ac:dyDescent="0.4"/>
    <row r="1351" ht="18" customHeight="1" x14ac:dyDescent="0.4"/>
    <row r="1352" ht="18" customHeight="1" x14ac:dyDescent="0.4"/>
    <row r="1353" ht="18" customHeight="1" x14ac:dyDescent="0.4"/>
    <row r="1354" ht="18" customHeight="1" x14ac:dyDescent="0.4"/>
    <row r="1355" ht="18" customHeight="1" x14ac:dyDescent="0.4"/>
    <row r="1356" ht="18" customHeight="1" x14ac:dyDescent="0.4"/>
    <row r="1357" ht="18" customHeight="1" x14ac:dyDescent="0.4"/>
    <row r="1358" ht="18" customHeight="1" x14ac:dyDescent="0.4"/>
    <row r="1359" ht="18" customHeight="1" x14ac:dyDescent="0.4"/>
    <row r="1360" ht="18" customHeight="1" x14ac:dyDescent="0.4"/>
    <row r="1361" ht="18" customHeight="1" x14ac:dyDescent="0.4"/>
    <row r="1362" ht="18" customHeight="1" x14ac:dyDescent="0.4"/>
    <row r="1363" ht="18" customHeight="1" x14ac:dyDescent="0.4"/>
    <row r="1364" ht="18" customHeight="1" x14ac:dyDescent="0.4"/>
    <row r="1365" ht="18" customHeight="1" x14ac:dyDescent="0.4"/>
    <row r="1366" ht="18" customHeight="1" x14ac:dyDescent="0.4"/>
    <row r="1367" ht="18" customHeight="1" x14ac:dyDescent="0.4"/>
    <row r="1368" ht="18" customHeight="1" x14ac:dyDescent="0.4"/>
    <row r="1369" ht="18" customHeight="1" x14ac:dyDescent="0.4"/>
    <row r="1370" ht="18" customHeight="1" x14ac:dyDescent="0.4"/>
    <row r="1371" ht="18" customHeight="1" x14ac:dyDescent="0.4"/>
    <row r="1372" ht="18" customHeight="1" x14ac:dyDescent="0.4"/>
    <row r="1373" ht="18" customHeight="1" x14ac:dyDescent="0.4"/>
    <row r="1374" ht="18" customHeight="1" x14ac:dyDescent="0.4"/>
    <row r="1375" ht="18" customHeight="1" x14ac:dyDescent="0.4"/>
    <row r="1376" ht="18" customHeight="1" x14ac:dyDescent="0.4"/>
    <row r="1377" ht="18" customHeight="1" x14ac:dyDescent="0.4"/>
    <row r="1378" ht="18" customHeight="1" x14ac:dyDescent="0.4"/>
    <row r="1379" ht="18" customHeight="1" x14ac:dyDescent="0.4"/>
    <row r="1380" ht="18" customHeight="1" x14ac:dyDescent="0.4"/>
    <row r="1381" ht="18" customHeight="1" x14ac:dyDescent="0.4"/>
    <row r="1382" ht="18" customHeight="1" x14ac:dyDescent="0.4"/>
    <row r="1383" ht="18" customHeight="1" x14ac:dyDescent="0.4"/>
    <row r="1384" ht="18" customHeight="1" x14ac:dyDescent="0.4"/>
    <row r="1385" ht="18" customHeight="1" x14ac:dyDescent="0.4"/>
    <row r="1386" ht="18" customHeight="1" x14ac:dyDescent="0.4"/>
    <row r="1387" ht="18" customHeight="1" x14ac:dyDescent="0.4"/>
    <row r="1388" ht="18" customHeight="1" x14ac:dyDescent="0.4"/>
    <row r="1389" ht="18" customHeight="1" x14ac:dyDescent="0.4"/>
    <row r="1390" ht="18" customHeight="1" x14ac:dyDescent="0.4"/>
    <row r="1391" ht="18" customHeight="1" x14ac:dyDescent="0.4"/>
    <row r="1392" ht="18" customHeight="1" x14ac:dyDescent="0.4"/>
    <row r="1393" ht="18" customHeight="1" x14ac:dyDescent="0.4"/>
    <row r="1394" ht="18" customHeight="1" x14ac:dyDescent="0.4"/>
    <row r="1395" ht="18" customHeight="1" x14ac:dyDescent="0.4"/>
    <row r="1396" ht="18" customHeight="1" x14ac:dyDescent="0.4"/>
    <row r="1397" ht="18" customHeight="1" x14ac:dyDescent="0.4"/>
    <row r="1398" ht="18" customHeight="1" x14ac:dyDescent="0.4"/>
    <row r="1399" ht="18" customHeight="1" x14ac:dyDescent="0.4"/>
    <row r="1400" ht="18" customHeight="1" x14ac:dyDescent="0.4"/>
    <row r="1401" ht="18" customHeight="1" x14ac:dyDescent="0.4"/>
    <row r="1402" ht="18" customHeight="1" x14ac:dyDescent="0.4"/>
    <row r="1403" ht="18" customHeight="1" x14ac:dyDescent="0.4"/>
    <row r="1404" ht="18" customHeight="1" x14ac:dyDescent="0.4"/>
    <row r="1405" ht="18" customHeight="1" x14ac:dyDescent="0.4"/>
    <row r="1406" ht="18" customHeight="1" x14ac:dyDescent="0.4"/>
    <row r="1407" ht="18" customHeight="1" x14ac:dyDescent="0.4"/>
    <row r="1408" ht="18" customHeight="1" x14ac:dyDescent="0.4"/>
    <row r="1409" ht="18" customHeight="1" x14ac:dyDescent="0.4"/>
    <row r="1410" ht="18" customHeight="1" x14ac:dyDescent="0.4"/>
    <row r="1411" ht="18" customHeight="1" x14ac:dyDescent="0.4"/>
    <row r="1412" ht="18" customHeight="1" x14ac:dyDescent="0.4"/>
    <row r="1413" ht="18" customHeight="1" x14ac:dyDescent="0.4"/>
    <row r="1414" ht="18" customHeight="1" x14ac:dyDescent="0.4"/>
    <row r="1415" ht="18" customHeight="1" x14ac:dyDescent="0.4"/>
    <row r="1416" ht="18" customHeight="1" x14ac:dyDescent="0.4"/>
    <row r="1417" ht="18" customHeight="1" x14ac:dyDescent="0.4"/>
    <row r="1418" ht="18" customHeight="1" x14ac:dyDescent="0.4"/>
    <row r="1419" ht="18" customHeight="1" x14ac:dyDescent="0.4"/>
    <row r="1420" ht="18" customHeight="1" x14ac:dyDescent="0.4"/>
    <row r="1421" ht="18" customHeight="1" x14ac:dyDescent="0.4"/>
    <row r="1422" ht="18" customHeight="1" x14ac:dyDescent="0.4"/>
    <row r="1423" ht="18" customHeight="1" x14ac:dyDescent="0.4"/>
    <row r="1424" ht="18" customHeight="1" x14ac:dyDescent="0.4"/>
    <row r="1425" ht="18" customHeight="1" x14ac:dyDescent="0.4"/>
    <row r="1426" ht="18" customHeight="1" x14ac:dyDescent="0.4"/>
    <row r="1427" ht="18" customHeight="1" x14ac:dyDescent="0.4"/>
    <row r="1428" ht="18" customHeight="1" x14ac:dyDescent="0.4"/>
    <row r="1429" ht="18" customHeight="1" x14ac:dyDescent="0.4"/>
    <row r="1430" ht="18" customHeight="1" x14ac:dyDescent="0.4"/>
    <row r="1431" ht="18" customHeight="1" x14ac:dyDescent="0.4"/>
    <row r="1432" ht="18" customHeight="1" x14ac:dyDescent="0.4"/>
    <row r="1433" ht="18" customHeight="1" x14ac:dyDescent="0.4"/>
    <row r="1434" ht="18" customHeight="1" x14ac:dyDescent="0.4"/>
    <row r="1435" ht="18" customHeight="1" x14ac:dyDescent="0.4"/>
    <row r="1436" ht="18" customHeight="1" x14ac:dyDescent="0.4"/>
    <row r="1437" ht="18" customHeight="1" x14ac:dyDescent="0.4"/>
    <row r="1438" ht="18" customHeight="1" x14ac:dyDescent="0.4"/>
    <row r="1439" ht="18" customHeight="1" x14ac:dyDescent="0.4"/>
    <row r="1440" ht="18" customHeight="1" x14ac:dyDescent="0.4"/>
    <row r="1441" ht="18" customHeight="1" x14ac:dyDescent="0.4"/>
    <row r="1442" ht="18" customHeight="1" x14ac:dyDescent="0.4"/>
    <row r="1443" ht="18" customHeight="1" x14ac:dyDescent="0.4"/>
    <row r="1444" ht="18" customHeight="1" x14ac:dyDescent="0.4"/>
    <row r="1445" ht="18" customHeight="1" x14ac:dyDescent="0.4"/>
    <row r="1446" ht="18" customHeight="1" x14ac:dyDescent="0.4"/>
    <row r="1447" ht="18" customHeight="1" x14ac:dyDescent="0.4"/>
    <row r="1448" ht="18" customHeight="1" x14ac:dyDescent="0.4"/>
    <row r="1449" ht="18" customHeight="1" x14ac:dyDescent="0.4"/>
    <row r="1450" ht="18" customHeight="1" x14ac:dyDescent="0.4"/>
    <row r="1451" ht="18" customHeight="1" x14ac:dyDescent="0.4"/>
    <row r="1452" ht="18" customHeight="1" x14ac:dyDescent="0.4"/>
    <row r="1453" ht="18" customHeight="1" x14ac:dyDescent="0.4"/>
    <row r="1454" ht="18" customHeight="1" x14ac:dyDescent="0.4"/>
    <row r="1455" ht="18" customHeight="1" x14ac:dyDescent="0.4"/>
    <row r="1456" ht="18" customHeight="1" x14ac:dyDescent="0.4"/>
    <row r="1457" ht="18" customHeight="1" x14ac:dyDescent="0.4"/>
    <row r="1458" ht="18" customHeight="1" x14ac:dyDescent="0.4"/>
    <row r="1459" ht="18" customHeight="1" x14ac:dyDescent="0.4"/>
    <row r="1460" ht="18" customHeight="1" x14ac:dyDescent="0.4"/>
    <row r="1461" ht="18" customHeight="1" x14ac:dyDescent="0.4"/>
    <row r="1462" ht="18" customHeight="1" x14ac:dyDescent="0.4"/>
    <row r="1463" ht="18" customHeight="1" x14ac:dyDescent="0.4"/>
    <row r="1464" ht="18" customHeight="1" x14ac:dyDescent="0.4"/>
    <row r="1465" ht="18" customHeight="1" x14ac:dyDescent="0.4"/>
    <row r="1466" ht="18" customHeight="1" x14ac:dyDescent="0.4"/>
    <row r="1467" ht="18" customHeight="1" x14ac:dyDescent="0.4"/>
    <row r="1468" ht="18" customHeight="1" x14ac:dyDescent="0.4"/>
    <row r="1469" ht="18" customHeight="1" x14ac:dyDescent="0.4"/>
    <row r="1470" ht="18" customHeight="1" x14ac:dyDescent="0.4"/>
    <row r="1471" ht="18" customHeight="1" x14ac:dyDescent="0.4"/>
    <row r="1472" ht="18" customHeight="1" x14ac:dyDescent="0.4"/>
    <row r="1473" ht="18" customHeight="1" x14ac:dyDescent="0.4"/>
    <row r="1474" ht="18" customHeight="1" x14ac:dyDescent="0.4"/>
    <row r="1475" ht="18" customHeight="1" x14ac:dyDescent="0.4"/>
    <row r="1476" ht="18" customHeight="1" x14ac:dyDescent="0.4"/>
    <row r="1477" ht="18" customHeight="1" x14ac:dyDescent="0.4"/>
    <row r="1478" ht="18" customHeight="1" x14ac:dyDescent="0.4"/>
    <row r="1479" ht="18" customHeight="1" x14ac:dyDescent="0.4"/>
    <row r="1480" ht="18" customHeight="1" x14ac:dyDescent="0.4"/>
    <row r="1481" ht="18" customHeight="1" x14ac:dyDescent="0.4"/>
    <row r="1482" ht="18" customHeight="1" x14ac:dyDescent="0.4"/>
    <row r="1483" ht="18" customHeight="1" x14ac:dyDescent="0.4"/>
    <row r="1484" ht="18" customHeight="1" x14ac:dyDescent="0.4"/>
    <row r="1485" ht="18" customHeight="1" x14ac:dyDescent="0.4"/>
    <row r="1486" ht="18" customHeight="1" x14ac:dyDescent="0.4"/>
    <row r="1487" ht="18" customHeight="1" x14ac:dyDescent="0.4"/>
    <row r="1488" ht="18" customHeight="1" x14ac:dyDescent="0.4"/>
    <row r="1489" ht="18" customHeight="1" x14ac:dyDescent="0.4"/>
    <row r="1490" ht="18" customHeight="1" x14ac:dyDescent="0.4"/>
    <row r="1491" ht="18" customHeight="1" x14ac:dyDescent="0.4"/>
    <row r="1492" ht="18" customHeight="1" x14ac:dyDescent="0.4"/>
    <row r="1493" ht="18" customHeight="1" x14ac:dyDescent="0.4"/>
    <row r="1494" ht="18" customHeight="1" x14ac:dyDescent="0.4"/>
    <row r="1495" ht="18" customHeight="1" x14ac:dyDescent="0.4"/>
    <row r="1496" ht="18" customHeight="1" x14ac:dyDescent="0.4"/>
    <row r="1497" ht="18" customHeight="1" x14ac:dyDescent="0.4"/>
    <row r="1498" ht="18" customHeight="1" x14ac:dyDescent="0.4"/>
    <row r="1499" ht="18" customHeight="1" x14ac:dyDescent="0.4"/>
    <row r="1500" ht="18" customHeight="1" x14ac:dyDescent="0.4"/>
    <row r="1501" ht="18" customHeight="1" x14ac:dyDescent="0.4"/>
    <row r="1502" ht="18" customHeight="1" x14ac:dyDescent="0.4"/>
    <row r="1503" ht="18" customHeight="1" x14ac:dyDescent="0.4"/>
    <row r="1504" ht="18" customHeight="1" x14ac:dyDescent="0.4"/>
    <row r="1505" ht="18" customHeight="1" x14ac:dyDescent="0.4"/>
    <row r="1506" ht="18" customHeight="1" x14ac:dyDescent="0.4"/>
    <row r="1507" ht="18" customHeight="1" x14ac:dyDescent="0.4"/>
    <row r="1508" ht="18" customHeight="1" x14ac:dyDescent="0.4"/>
    <row r="1509" ht="18" customHeight="1" x14ac:dyDescent="0.4"/>
    <row r="1510" ht="18" customHeight="1" x14ac:dyDescent="0.4"/>
    <row r="1511" ht="18" customHeight="1" x14ac:dyDescent="0.4"/>
    <row r="1512" ht="18" customHeight="1" x14ac:dyDescent="0.4"/>
    <row r="1513" ht="18" customHeight="1" x14ac:dyDescent="0.4"/>
    <row r="1514" ht="18" customHeight="1" x14ac:dyDescent="0.4"/>
    <row r="1515" ht="18" customHeight="1" x14ac:dyDescent="0.4"/>
    <row r="1516" ht="18" customHeight="1" x14ac:dyDescent="0.4"/>
    <row r="1517" ht="18" customHeight="1" x14ac:dyDescent="0.4"/>
    <row r="1518" ht="18" customHeight="1" x14ac:dyDescent="0.4"/>
    <row r="1519" ht="18" customHeight="1" x14ac:dyDescent="0.4"/>
    <row r="1520" ht="18" customHeight="1" x14ac:dyDescent="0.4"/>
    <row r="1521" ht="18" customHeight="1" x14ac:dyDescent="0.4"/>
    <row r="1522" ht="18" customHeight="1" x14ac:dyDescent="0.4"/>
    <row r="1523" ht="18" customHeight="1" x14ac:dyDescent="0.4"/>
    <row r="1524" ht="18" customHeight="1" x14ac:dyDescent="0.4"/>
    <row r="1525" ht="18" customHeight="1" x14ac:dyDescent="0.4"/>
    <row r="1526" ht="18" customHeight="1" x14ac:dyDescent="0.4"/>
    <row r="1527" ht="18" customHeight="1" x14ac:dyDescent="0.4"/>
    <row r="1528" ht="18" customHeight="1" x14ac:dyDescent="0.4"/>
    <row r="1529" ht="18" customHeight="1" x14ac:dyDescent="0.4"/>
    <row r="1530" ht="18" customHeight="1" x14ac:dyDescent="0.4"/>
    <row r="1531" ht="18" customHeight="1" x14ac:dyDescent="0.4"/>
    <row r="1532" ht="18" customHeight="1" x14ac:dyDescent="0.4"/>
    <row r="1533" ht="18" customHeight="1" x14ac:dyDescent="0.4"/>
    <row r="1534" ht="18" customHeight="1" x14ac:dyDescent="0.4"/>
    <row r="1535" ht="18" customHeight="1" x14ac:dyDescent="0.4"/>
    <row r="1536" ht="18" customHeight="1" x14ac:dyDescent="0.4"/>
    <row r="1537" ht="18" customHeight="1" x14ac:dyDescent="0.4"/>
    <row r="1538" ht="18" customHeight="1" x14ac:dyDescent="0.4"/>
    <row r="1539" ht="18" customHeight="1" x14ac:dyDescent="0.4"/>
    <row r="1540" ht="18" customHeight="1" x14ac:dyDescent="0.4"/>
    <row r="1541" ht="18" customHeight="1" x14ac:dyDescent="0.4"/>
    <row r="1542" ht="18" customHeight="1" x14ac:dyDescent="0.4"/>
    <row r="1543" ht="18" customHeight="1" x14ac:dyDescent="0.4"/>
    <row r="1544" ht="18" customHeight="1" x14ac:dyDescent="0.4"/>
    <row r="1545" ht="18" customHeight="1" x14ac:dyDescent="0.4"/>
    <row r="1546" ht="18" customHeight="1" x14ac:dyDescent="0.4"/>
    <row r="1547" ht="18" customHeight="1" x14ac:dyDescent="0.4"/>
    <row r="1548" ht="18" customHeight="1" x14ac:dyDescent="0.4"/>
    <row r="1549" ht="18" customHeight="1" x14ac:dyDescent="0.4"/>
    <row r="1550" ht="18" customHeight="1" x14ac:dyDescent="0.4"/>
    <row r="1551" ht="18" customHeight="1" x14ac:dyDescent="0.4"/>
    <row r="1552" ht="18" customHeight="1" x14ac:dyDescent="0.4"/>
    <row r="1553" ht="18" customHeight="1" x14ac:dyDescent="0.4"/>
    <row r="1554" ht="18" customHeight="1" x14ac:dyDescent="0.4"/>
    <row r="1555" ht="18" customHeight="1" x14ac:dyDescent="0.4"/>
    <row r="1556" ht="18" customHeight="1" x14ac:dyDescent="0.4"/>
    <row r="1557" ht="18" customHeight="1" x14ac:dyDescent="0.4"/>
    <row r="1558" ht="18" customHeight="1" x14ac:dyDescent="0.4"/>
    <row r="1559" ht="18" customHeight="1" x14ac:dyDescent="0.4"/>
    <row r="1560" ht="18" customHeight="1" x14ac:dyDescent="0.4"/>
    <row r="1561" ht="18" customHeight="1" x14ac:dyDescent="0.4"/>
    <row r="1562" ht="18" customHeight="1" x14ac:dyDescent="0.4"/>
    <row r="1563" ht="18" customHeight="1" x14ac:dyDescent="0.4"/>
    <row r="1564" ht="18" customHeight="1" x14ac:dyDescent="0.4"/>
    <row r="1565" ht="18" customHeight="1" x14ac:dyDescent="0.4"/>
    <row r="1566" ht="18" customHeight="1" x14ac:dyDescent="0.4"/>
    <row r="1567" ht="18" customHeight="1" x14ac:dyDescent="0.4"/>
    <row r="1568" ht="18" customHeight="1" x14ac:dyDescent="0.4"/>
    <row r="1569" ht="18" customHeight="1" x14ac:dyDescent="0.4"/>
    <row r="1570" ht="18" customHeight="1" x14ac:dyDescent="0.4"/>
    <row r="1571" ht="18" customHeight="1" x14ac:dyDescent="0.4"/>
    <row r="1572" ht="18" customHeight="1" x14ac:dyDescent="0.4"/>
    <row r="1573" ht="18" customHeight="1" x14ac:dyDescent="0.4"/>
    <row r="1574" ht="18" customHeight="1" x14ac:dyDescent="0.4"/>
    <row r="1575" ht="18" customHeight="1" x14ac:dyDescent="0.4"/>
    <row r="1576" ht="18" customHeight="1" x14ac:dyDescent="0.4"/>
    <row r="1577" ht="18" customHeight="1" x14ac:dyDescent="0.4"/>
    <row r="1578" ht="18" customHeight="1" x14ac:dyDescent="0.4"/>
    <row r="1579" ht="18" customHeight="1" x14ac:dyDescent="0.4"/>
    <row r="1580" ht="18" customHeight="1" x14ac:dyDescent="0.4"/>
    <row r="1581" ht="18" customHeight="1" x14ac:dyDescent="0.4"/>
    <row r="1582" ht="18" customHeight="1" x14ac:dyDescent="0.4"/>
    <row r="1583" ht="18" customHeight="1" x14ac:dyDescent="0.4"/>
    <row r="1584" ht="18" customHeight="1" x14ac:dyDescent="0.4"/>
    <row r="1585" ht="18" customHeight="1" x14ac:dyDescent="0.4"/>
    <row r="1586" ht="18" customHeight="1" x14ac:dyDescent="0.4"/>
    <row r="1587" ht="18" customHeight="1" x14ac:dyDescent="0.4"/>
    <row r="1588" ht="18" customHeight="1" x14ac:dyDescent="0.4"/>
    <row r="1589" ht="18" customHeight="1" x14ac:dyDescent="0.4"/>
    <row r="1590" ht="18" customHeight="1" x14ac:dyDescent="0.4"/>
    <row r="1591" ht="18" customHeight="1" x14ac:dyDescent="0.4"/>
    <row r="1592" ht="18" customHeight="1" x14ac:dyDescent="0.4"/>
    <row r="1593" ht="18" customHeight="1" x14ac:dyDescent="0.4"/>
    <row r="1594" ht="18" customHeight="1" x14ac:dyDescent="0.4"/>
    <row r="1595" ht="18" customHeight="1" x14ac:dyDescent="0.4"/>
    <row r="1596" ht="18" customHeight="1" x14ac:dyDescent="0.4"/>
    <row r="1597" ht="18" customHeight="1" x14ac:dyDescent="0.4"/>
    <row r="1598" ht="18" customHeight="1" x14ac:dyDescent="0.4"/>
    <row r="1599" ht="18" customHeight="1" x14ac:dyDescent="0.4"/>
    <row r="1600" ht="18" customHeight="1" x14ac:dyDescent="0.4"/>
    <row r="1601" ht="18" customHeight="1" x14ac:dyDescent="0.4"/>
    <row r="1602" ht="18" customHeight="1" x14ac:dyDescent="0.4"/>
    <row r="1603" ht="18" customHeight="1" x14ac:dyDescent="0.4"/>
    <row r="1604" ht="18" customHeight="1" x14ac:dyDescent="0.4"/>
    <row r="1605" ht="18" customHeight="1" x14ac:dyDescent="0.4"/>
    <row r="1606" ht="18" customHeight="1" x14ac:dyDescent="0.4"/>
    <row r="1607" ht="18" customHeight="1" x14ac:dyDescent="0.4"/>
    <row r="1608" ht="18" customHeight="1" x14ac:dyDescent="0.4"/>
    <row r="1609" ht="18" customHeight="1" x14ac:dyDescent="0.4"/>
    <row r="1610" ht="18" customHeight="1" x14ac:dyDescent="0.4"/>
    <row r="1611" ht="18" customHeight="1" x14ac:dyDescent="0.4"/>
    <row r="1612" ht="18" customHeight="1" x14ac:dyDescent="0.4"/>
    <row r="1613" ht="18" customHeight="1" x14ac:dyDescent="0.4"/>
    <row r="1614" ht="18" customHeight="1" x14ac:dyDescent="0.4"/>
    <row r="1615" ht="18" customHeight="1" x14ac:dyDescent="0.4"/>
    <row r="1616" ht="18" customHeight="1" x14ac:dyDescent="0.4"/>
    <row r="1617" ht="18" customHeight="1" x14ac:dyDescent="0.4"/>
    <row r="1618" ht="18" customHeight="1" x14ac:dyDescent="0.4"/>
    <row r="1619" ht="18" customHeight="1" x14ac:dyDescent="0.4"/>
    <row r="1620" ht="18" customHeight="1" x14ac:dyDescent="0.4"/>
    <row r="1621" ht="18" customHeight="1" x14ac:dyDescent="0.4"/>
    <row r="1622" ht="18" customHeight="1" x14ac:dyDescent="0.4"/>
    <row r="1623" ht="18" customHeight="1" x14ac:dyDescent="0.4"/>
    <row r="1624" ht="18" customHeight="1" x14ac:dyDescent="0.4"/>
    <row r="1625" ht="18" customHeight="1" x14ac:dyDescent="0.4"/>
    <row r="1626" ht="18" customHeight="1" x14ac:dyDescent="0.4"/>
    <row r="1627" ht="18" customHeight="1" x14ac:dyDescent="0.4"/>
    <row r="1628" ht="18" customHeight="1" x14ac:dyDescent="0.4"/>
    <row r="1629" ht="18" customHeight="1" x14ac:dyDescent="0.4"/>
    <row r="1630" ht="18" customHeight="1" x14ac:dyDescent="0.4"/>
    <row r="1631" ht="18" customHeight="1" x14ac:dyDescent="0.4"/>
    <row r="1632" ht="18" customHeight="1" x14ac:dyDescent="0.4"/>
    <row r="1633" ht="18" customHeight="1" x14ac:dyDescent="0.4"/>
    <row r="1634" ht="18" customHeight="1" x14ac:dyDescent="0.4"/>
    <row r="1635" ht="18" customHeight="1" x14ac:dyDescent="0.4"/>
    <row r="1636" ht="18" customHeight="1" x14ac:dyDescent="0.4"/>
    <row r="1637" ht="18" customHeight="1" x14ac:dyDescent="0.4"/>
    <row r="1638" ht="18" customHeight="1" x14ac:dyDescent="0.4"/>
    <row r="1639" ht="18" customHeight="1" x14ac:dyDescent="0.4"/>
    <row r="1640" ht="18" customHeight="1" x14ac:dyDescent="0.4"/>
    <row r="1641" ht="18" customHeight="1" x14ac:dyDescent="0.4"/>
    <row r="1642" ht="18" customHeight="1" x14ac:dyDescent="0.4"/>
    <row r="1643" ht="18" customHeight="1" x14ac:dyDescent="0.4"/>
    <row r="1644" ht="18" customHeight="1" x14ac:dyDescent="0.4"/>
    <row r="1645" ht="18" customHeight="1" x14ac:dyDescent="0.4"/>
    <row r="1646" ht="18" customHeight="1" x14ac:dyDescent="0.4"/>
    <row r="1647" ht="18" customHeight="1" x14ac:dyDescent="0.4"/>
    <row r="1648" ht="18" customHeight="1" x14ac:dyDescent="0.4"/>
    <row r="1649" ht="18" customHeight="1" x14ac:dyDescent="0.4"/>
    <row r="1650" ht="18" customHeight="1" x14ac:dyDescent="0.4"/>
    <row r="1651" ht="18" customHeight="1" x14ac:dyDescent="0.4"/>
    <row r="1652" ht="18" customHeight="1" x14ac:dyDescent="0.4"/>
    <row r="1653" ht="18" customHeight="1" x14ac:dyDescent="0.4"/>
    <row r="1654" ht="18" customHeight="1" x14ac:dyDescent="0.4"/>
    <row r="1655" ht="18" customHeight="1" x14ac:dyDescent="0.4"/>
    <row r="1656" ht="18" customHeight="1" x14ac:dyDescent="0.4"/>
    <row r="1657" ht="18" customHeight="1" x14ac:dyDescent="0.4"/>
    <row r="1658" ht="18" customHeight="1" x14ac:dyDescent="0.4"/>
    <row r="1659" ht="18" customHeight="1" x14ac:dyDescent="0.4"/>
    <row r="1660" ht="18" customHeight="1" x14ac:dyDescent="0.4"/>
    <row r="1661" ht="18" customHeight="1" x14ac:dyDescent="0.4"/>
    <row r="1662" ht="18" customHeight="1" x14ac:dyDescent="0.4"/>
    <row r="1663" ht="18" customHeight="1" x14ac:dyDescent="0.4"/>
    <row r="1664" ht="18" customHeight="1" x14ac:dyDescent="0.4"/>
    <row r="1665" ht="18" customHeight="1" x14ac:dyDescent="0.4"/>
    <row r="1666" ht="18" customHeight="1" x14ac:dyDescent="0.4"/>
    <row r="1667" ht="18" customHeight="1" x14ac:dyDescent="0.4"/>
    <row r="1668" ht="18" customHeight="1" x14ac:dyDescent="0.4"/>
    <row r="1669" ht="18" customHeight="1" x14ac:dyDescent="0.4"/>
    <row r="1670" ht="18" customHeight="1" x14ac:dyDescent="0.4"/>
    <row r="1671" ht="18" customHeight="1" x14ac:dyDescent="0.4"/>
    <row r="1672" ht="18" customHeight="1" x14ac:dyDescent="0.4"/>
    <row r="1673" ht="18" customHeight="1" x14ac:dyDescent="0.4"/>
    <row r="1674" ht="18" customHeight="1" x14ac:dyDescent="0.4"/>
    <row r="1675" ht="18" customHeight="1" x14ac:dyDescent="0.4"/>
    <row r="1676" ht="18" customHeight="1" x14ac:dyDescent="0.4"/>
    <row r="1677" ht="18" customHeight="1" x14ac:dyDescent="0.4"/>
    <row r="1678" ht="18" customHeight="1" x14ac:dyDescent="0.4"/>
    <row r="1679" ht="18" customHeight="1" x14ac:dyDescent="0.4"/>
    <row r="1680" ht="18" customHeight="1" x14ac:dyDescent="0.4"/>
    <row r="1681" ht="18" customHeight="1" x14ac:dyDescent="0.4"/>
    <row r="1682" ht="18" customHeight="1" x14ac:dyDescent="0.4"/>
    <row r="1683" ht="18" customHeight="1" x14ac:dyDescent="0.4"/>
    <row r="1684" ht="18" customHeight="1" x14ac:dyDescent="0.4"/>
    <row r="1685" ht="18" customHeight="1" x14ac:dyDescent="0.4"/>
    <row r="1686" ht="18" customHeight="1" x14ac:dyDescent="0.4"/>
    <row r="1687" ht="18" customHeight="1" x14ac:dyDescent="0.4"/>
    <row r="1688" ht="18" customHeight="1" x14ac:dyDescent="0.4"/>
    <row r="1689" ht="18" customHeight="1" x14ac:dyDescent="0.4"/>
    <row r="1690" ht="18" customHeight="1" x14ac:dyDescent="0.4"/>
    <row r="1691" ht="18" customHeight="1" x14ac:dyDescent="0.4"/>
    <row r="1692" ht="18" customHeight="1" x14ac:dyDescent="0.4"/>
    <row r="1693" ht="18" customHeight="1" x14ac:dyDescent="0.4"/>
    <row r="1694" ht="18" customHeight="1" x14ac:dyDescent="0.4"/>
    <row r="1695" ht="18" customHeight="1" x14ac:dyDescent="0.4"/>
    <row r="1696" ht="18" customHeight="1" x14ac:dyDescent="0.4"/>
    <row r="1697" ht="18" customHeight="1" x14ac:dyDescent="0.4"/>
    <row r="1698" ht="18" customHeight="1" x14ac:dyDescent="0.4"/>
    <row r="1699" ht="18" customHeight="1" x14ac:dyDescent="0.4"/>
    <row r="1700" ht="18" customHeight="1" x14ac:dyDescent="0.4"/>
    <row r="1701" ht="18" customHeight="1" x14ac:dyDescent="0.4"/>
    <row r="1702" ht="18" customHeight="1" x14ac:dyDescent="0.4"/>
    <row r="1703" ht="18" customHeight="1" x14ac:dyDescent="0.4"/>
    <row r="1704" ht="18" customHeight="1" x14ac:dyDescent="0.4"/>
    <row r="1705" ht="18" customHeight="1" x14ac:dyDescent="0.4"/>
    <row r="1706" ht="18" customHeight="1" x14ac:dyDescent="0.4"/>
    <row r="1707" ht="18" customHeight="1" x14ac:dyDescent="0.4"/>
    <row r="1708" ht="18" customHeight="1" x14ac:dyDescent="0.4"/>
    <row r="1709" ht="18" customHeight="1" x14ac:dyDescent="0.4"/>
    <row r="1710" ht="18" customHeight="1" x14ac:dyDescent="0.4"/>
    <row r="1711" ht="18" customHeight="1" x14ac:dyDescent="0.4"/>
    <row r="1712" ht="18" customHeight="1" x14ac:dyDescent="0.4"/>
    <row r="1713" ht="18" customHeight="1" x14ac:dyDescent="0.4"/>
    <row r="1714" ht="18" customHeight="1" x14ac:dyDescent="0.4"/>
    <row r="1715" ht="18" customHeight="1" x14ac:dyDescent="0.4"/>
    <row r="1716" ht="18" customHeight="1" x14ac:dyDescent="0.4"/>
    <row r="1717" ht="18" customHeight="1" x14ac:dyDescent="0.4"/>
    <row r="1718" ht="18" customHeight="1" x14ac:dyDescent="0.4"/>
    <row r="1719" ht="18" customHeight="1" x14ac:dyDescent="0.4"/>
    <row r="1720" ht="18" customHeight="1" x14ac:dyDescent="0.4"/>
    <row r="1721" ht="18" customHeight="1" x14ac:dyDescent="0.4"/>
    <row r="1722" ht="18" customHeight="1" x14ac:dyDescent="0.4"/>
    <row r="1723" ht="18" customHeight="1" x14ac:dyDescent="0.4"/>
    <row r="1724" ht="18" customHeight="1" x14ac:dyDescent="0.4"/>
    <row r="1725" ht="18" customHeight="1" x14ac:dyDescent="0.4"/>
    <row r="1726" ht="18" customHeight="1" x14ac:dyDescent="0.4"/>
    <row r="1727" ht="18" customHeight="1" x14ac:dyDescent="0.4"/>
    <row r="1728" ht="18" customHeight="1" x14ac:dyDescent="0.4"/>
    <row r="1729" ht="18" customHeight="1" x14ac:dyDescent="0.4"/>
    <row r="1730" ht="18" customHeight="1" x14ac:dyDescent="0.4"/>
    <row r="1731" ht="18" customHeight="1" x14ac:dyDescent="0.4"/>
    <row r="1732" ht="18" customHeight="1" x14ac:dyDescent="0.4"/>
    <row r="1733" ht="18" customHeight="1" x14ac:dyDescent="0.4"/>
    <row r="1734" ht="18" customHeight="1" x14ac:dyDescent="0.4"/>
    <row r="1735" ht="18" customHeight="1" x14ac:dyDescent="0.4"/>
    <row r="1736" ht="18" customHeight="1" x14ac:dyDescent="0.4"/>
    <row r="1737" ht="18" customHeight="1" x14ac:dyDescent="0.4"/>
    <row r="1738" ht="18" customHeight="1" x14ac:dyDescent="0.4"/>
    <row r="1739" ht="18" customHeight="1" x14ac:dyDescent="0.4"/>
    <row r="1740" ht="18" customHeight="1" x14ac:dyDescent="0.4"/>
    <row r="1741" ht="18" customHeight="1" x14ac:dyDescent="0.4"/>
    <row r="1742" ht="18" customHeight="1" x14ac:dyDescent="0.4"/>
    <row r="1743" ht="18" customHeight="1" x14ac:dyDescent="0.4"/>
    <row r="1744" ht="18" customHeight="1" x14ac:dyDescent="0.4"/>
    <row r="1745" ht="18" customHeight="1" x14ac:dyDescent="0.4"/>
    <row r="1746" ht="18" customHeight="1" x14ac:dyDescent="0.4"/>
    <row r="1747" ht="18" customHeight="1" x14ac:dyDescent="0.4"/>
    <row r="1748" ht="18" customHeight="1" x14ac:dyDescent="0.4"/>
    <row r="1749" ht="18" customHeight="1" x14ac:dyDescent="0.4"/>
    <row r="1750" ht="18" customHeight="1" x14ac:dyDescent="0.4"/>
    <row r="1751" ht="18" customHeight="1" x14ac:dyDescent="0.4"/>
    <row r="1752" ht="18" customHeight="1" x14ac:dyDescent="0.4"/>
    <row r="1753" ht="18" customHeight="1" x14ac:dyDescent="0.4"/>
    <row r="1754" ht="18" customHeight="1" x14ac:dyDescent="0.4"/>
    <row r="1755" ht="18" customHeight="1" x14ac:dyDescent="0.4"/>
    <row r="1756" ht="18" customHeight="1" x14ac:dyDescent="0.4"/>
    <row r="1757" ht="18" customHeight="1" x14ac:dyDescent="0.4"/>
    <row r="1758" ht="18" customHeight="1" x14ac:dyDescent="0.4"/>
    <row r="1759" ht="18" customHeight="1" x14ac:dyDescent="0.4"/>
    <row r="1760" ht="18" customHeight="1" x14ac:dyDescent="0.4"/>
    <row r="1761" ht="18" customHeight="1" x14ac:dyDescent="0.4"/>
    <row r="1762" ht="18" customHeight="1" x14ac:dyDescent="0.4"/>
    <row r="1763" ht="18" customHeight="1" x14ac:dyDescent="0.4"/>
    <row r="1764" ht="18" customHeight="1" x14ac:dyDescent="0.4"/>
    <row r="1765" ht="18" customHeight="1" x14ac:dyDescent="0.4"/>
    <row r="1766" ht="18" customHeight="1" x14ac:dyDescent="0.4"/>
    <row r="1767" ht="18" customHeight="1" x14ac:dyDescent="0.4"/>
    <row r="1768" ht="18" customHeight="1" x14ac:dyDescent="0.4"/>
    <row r="1769" ht="18" customHeight="1" x14ac:dyDescent="0.4"/>
    <row r="1770" ht="18" customHeight="1" x14ac:dyDescent="0.4"/>
    <row r="1771" ht="18" customHeight="1" x14ac:dyDescent="0.4"/>
    <row r="1772" ht="18" customHeight="1" x14ac:dyDescent="0.4"/>
    <row r="1773" ht="18" customHeight="1" x14ac:dyDescent="0.4"/>
    <row r="1774" ht="18" customHeight="1" x14ac:dyDescent="0.4"/>
    <row r="1775" ht="18" customHeight="1" x14ac:dyDescent="0.4"/>
    <row r="1776" ht="18" customHeight="1" x14ac:dyDescent="0.4"/>
    <row r="1777" ht="18" customHeight="1" x14ac:dyDescent="0.4"/>
    <row r="1778" ht="18" customHeight="1" x14ac:dyDescent="0.4"/>
    <row r="1779" ht="18" customHeight="1" x14ac:dyDescent="0.4"/>
    <row r="1780" ht="18" customHeight="1" x14ac:dyDescent="0.4"/>
    <row r="1781" ht="18" customHeight="1" x14ac:dyDescent="0.4"/>
    <row r="1782" ht="18" customHeight="1" x14ac:dyDescent="0.4"/>
    <row r="1783" ht="18" customHeight="1" x14ac:dyDescent="0.4"/>
    <row r="1784" ht="18" customHeight="1" x14ac:dyDescent="0.4"/>
    <row r="1785" ht="18" customHeight="1" x14ac:dyDescent="0.4"/>
    <row r="1786" ht="18" customHeight="1" x14ac:dyDescent="0.4"/>
    <row r="1787" ht="18" customHeight="1" x14ac:dyDescent="0.4"/>
    <row r="1788" ht="18" customHeight="1" x14ac:dyDescent="0.4"/>
    <row r="1789" ht="18" customHeight="1" x14ac:dyDescent="0.4"/>
    <row r="1790" ht="18" customHeight="1" x14ac:dyDescent="0.4"/>
    <row r="1791" ht="18" customHeight="1" x14ac:dyDescent="0.4"/>
    <row r="1792" ht="18" customHeight="1" x14ac:dyDescent="0.4"/>
    <row r="1793" ht="18" customHeight="1" x14ac:dyDescent="0.4"/>
    <row r="1794" ht="18" customHeight="1" x14ac:dyDescent="0.4"/>
    <row r="1795" ht="18" customHeight="1" x14ac:dyDescent="0.4"/>
    <row r="1796" ht="18" customHeight="1" x14ac:dyDescent="0.4"/>
    <row r="1797" ht="18" customHeight="1" x14ac:dyDescent="0.4"/>
    <row r="1798" ht="18" customHeight="1" x14ac:dyDescent="0.4"/>
    <row r="1799" ht="18" customHeight="1" x14ac:dyDescent="0.4"/>
    <row r="1800" ht="18" customHeight="1" x14ac:dyDescent="0.4"/>
    <row r="1801" ht="18" customHeight="1" x14ac:dyDescent="0.4"/>
    <row r="1802" ht="18" customHeight="1" x14ac:dyDescent="0.4"/>
    <row r="1803" ht="18" customHeight="1" x14ac:dyDescent="0.4"/>
    <row r="1804" ht="18" customHeight="1" x14ac:dyDescent="0.4"/>
    <row r="1805" ht="18" customHeight="1" x14ac:dyDescent="0.4"/>
    <row r="1806" ht="18" customHeight="1" x14ac:dyDescent="0.4"/>
    <row r="1807" ht="18" customHeight="1" x14ac:dyDescent="0.4"/>
    <row r="1808" ht="18" customHeight="1" x14ac:dyDescent="0.4"/>
    <row r="1809" ht="18" customHeight="1" x14ac:dyDescent="0.4"/>
    <row r="1810" ht="18" customHeight="1" x14ac:dyDescent="0.4"/>
    <row r="1811" ht="18" customHeight="1" x14ac:dyDescent="0.4"/>
    <row r="1812" ht="18" customHeight="1" x14ac:dyDescent="0.4"/>
    <row r="1813" ht="18" customHeight="1" x14ac:dyDescent="0.4"/>
    <row r="1814" ht="18" customHeight="1" x14ac:dyDescent="0.4"/>
    <row r="1815" ht="18" customHeight="1" x14ac:dyDescent="0.4"/>
    <row r="1816" ht="18" customHeight="1" x14ac:dyDescent="0.4"/>
    <row r="1817" ht="18" customHeight="1" x14ac:dyDescent="0.4"/>
    <row r="1818" ht="18" customHeight="1" x14ac:dyDescent="0.4"/>
    <row r="1819" ht="18" customHeight="1" x14ac:dyDescent="0.4"/>
    <row r="1820" ht="18" customHeight="1" x14ac:dyDescent="0.4"/>
    <row r="1821" ht="18" customHeight="1" x14ac:dyDescent="0.4"/>
    <row r="1822" ht="18" customHeight="1" x14ac:dyDescent="0.4"/>
    <row r="1823" ht="18" customHeight="1" x14ac:dyDescent="0.4"/>
    <row r="1824" ht="18" customHeight="1" x14ac:dyDescent="0.4"/>
    <row r="1825" ht="18" customHeight="1" x14ac:dyDescent="0.4"/>
    <row r="1826" ht="18" customHeight="1" x14ac:dyDescent="0.4"/>
    <row r="1827" ht="18" customHeight="1" x14ac:dyDescent="0.4"/>
    <row r="1828" ht="18" customHeight="1" x14ac:dyDescent="0.4"/>
    <row r="1829" ht="18" customHeight="1" x14ac:dyDescent="0.4"/>
    <row r="1830" ht="18" customHeight="1" x14ac:dyDescent="0.4"/>
    <row r="1831" ht="18" customHeight="1" x14ac:dyDescent="0.4"/>
    <row r="1832" ht="18" customHeight="1" x14ac:dyDescent="0.4"/>
    <row r="1833" ht="18" customHeight="1" x14ac:dyDescent="0.4"/>
    <row r="1834" ht="18" customHeight="1" x14ac:dyDescent="0.4"/>
    <row r="1835" ht="18" customHeight="1" x14ac:dyDescent="0.4"/>
    <row r="1836" ht="18" customHeight="1" x14ac:dyDescent="0.4"/>
    <row r="1837" ht="18" customHeight="1" x14ac:dyDescent="0.4"/>
    <row r="1838" ht="18" customHeight="1" x14ac:dyDescent="0.4"/>
    <row r="1839" ht="18" customHeight="1" x14ac:dyDescent="0.4"/>
    <row r="1840" ht="18" customHeight="1" x14ac:dyDescent="0.4"/>
    <row r="1841" ht="18" customHeight="1" x14ac:dyDescent="0.4"/>
    <row r="1842" ht="18" customHeight="1" x14ac:dyDescent="0.4"/>
    <row r="1843" ht="18" customHeight="1" x14ac:dyDescent="0.4"/>
    <row r="1844" ht="18" customHeight="1" x14ac:dyDescent="0.4"/>
    <row r="1845" ht="18" customHeight="1" x14ac:dyDescent="0.4"/>
  </sheetData>
  <mergeCells count="35">
    <mergeCell ref="B41:E41"/>
    <mergeCell ref="V9:V10"/>
    <mergeCell ref="W9:W10"/>
    <mergeCell ref="X9:Z9"/>
    <mergeCell ref="AA9:AA10"/>
    <mergeCell ref="M11:M40"/>
    <mergeCell ref="T11:T40"/>
    <mergeCell ref="AA11:AA40"/>
    <mergeCell ref="N9:N10"/>
    <mergeCell ref="O9:O10"/>
    <mergeCell ref="P9:P10"/>
    <mergeCell ref="Q9:S9"/>
    <mergeCell ref="L9:L10"/>
    <mergeCell ref="M9:M10"/>
    <mergeCell ref="U9:U10"/>
    <mergeCell ref="V8:AB8"/>
    <mergeCell ref="H9:H10"/>
    <mergeCell ref="I9:I10"/>
    <mergeCell ref="AB9:AB10"/>
    <mergeCell ref="B3:AC3"/>
    <mergeCell ref="Z5:AC5"/>
    <mergeCell ref="B6:E6"/>
    <mergeCell ref="B8:B10"/>
    <mergeCell ref="C8:C10"/>
    <mergeCell ref="D8:D10"/>
    <mergeCell ref="E8:E10"/>
    <mergeCell ref="F8:F10"/>
    <mergeCell ref="G8:G10"/>
    <mergeCell ref="H8:I8"/>
    <mergeCell ref="J8:N8"/>
    <mergeCell ref="O8:U8"/>
    <mergeCell ref="T9:T10"/>
    <mergeCell ref="J9:J10"/>
    <mergeCell ref="K9:K10"/>
    <mergeCell ref="AC8:AC10"/>
  </mergeCells>
  <phoneticPr fontId="3"/>
  <conditionalFormatting sqref="C11:E40 F6">
    <cfRule type="containsBlanks" dxfId="4" priority="4">
      <formula>LEN(TRIM(C6))=0</formula>
    </cfRule>
  </conditionalFormatting>
  <conditionalFormatting sqref="H11:H40 J11:J40 M41 L11:L40">
    <cfRule type="containsBlanks" dxfId="3" priority="3">
      <formula>LEN(TRIM(H11))=0</formula>
    </cfRule>
  </conditionalFormatting>
  <conditionalFormatting sqref="O11:O40 Q11:R40 T41 V11:V40 X11:Y40 AA41 AC11:AC40">
    <cfRule type="containsBlanks" dxfId="2" priority="2">
      <formula>LEN(TRIM(O11))=0</formula>
    </cfRule>
  </conditionalFormatting>
  <conditionalFormatting sqref="Z5:AC5">
    <cfRule type="containsBlanks" dxfId="1" priority="1">
      <formula>LEN(TRIM(Z5))=0</formula>
    </cfRule>
  </conditionalFormatting>
  <dataValidations count="5">
    <dataValidation type="whole" allowBlank="1" showInputMessage="1" showErrorMessage="1" sqref="O11:O40 V11:V40">
      <formula1>0</formula1>
      <formula2>6</formula2>
    </dataValidation>
    <dataValidation type="list" allowBlank="1" showInputMessage="1" showErrorMessage="1" sqref="O41">
      <formula1>"0,1,2,3,4,5,6"</formula1>
    </dataValidation>
    <dataValidation type="whole" allowBlank="1" showInputMessage="1" showErrorMessage="1" sqref="J11:J40">
      <formula1>0</formula1>
      <formula2>2</formula2>
    </dataValidation>
    <dataValidation type="list" allowBlank="1" showInputMessage="1" showErrorMessage="1" sqref="E11:E40">
      <formula1>"常勤職員,非常勤職員"</formula1>
    </dataValidation>
    <dataValidation type="list" allowBlank="1" showInputMessage="1" showErrorMessage="1" sqref="D11:D40">
      <formula1>"放課後児童支援員,補助員,事務職員,その他"</formula1>
    </dataValidation>
  </dataValidations>
  <printOptions horizontalCentered="1"/>
  <pageMargins left="0.19685039370078741" right="0.19685039370078741" top="0.39370078740157483" bottom="0.39370078740157483" header="0.31496062992125984" footer="0.31496062992125984"/>
  <pageSetup paperSize="9" scale="3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showGridLines="0" view="pageBreakPreview" topLeftCell="A31" zoomScaleNormal="100" zoomScaleSheetLayoutView="100" workbookViewId="0"/>
  </sheetViews>
  <sheetFormatPr defaultColWidth="3.125" defaultRowHeight="18.75" customHeight="1" x14ac:dyDescent="0.4"/>
  <cols>
    <col min="1" max="1" width="1.875" style="518" customWidth="1"/>
    <col min="2" max="32" width="3.125" style="518"/>
    <col min="33" max="33" width="1.875" style="518" customWidth="1"/>
    <col min="34" max="16384" width="3.125" style="518"/>
  </cols>
  <sheetData>
    <row r="1" spans="1:33" ht="18.75" customHeight="1" x14ac:dyDescent="0.4">
      <c r="AG1" s="519" t="s">
        <v>346</v>
      </c>
    </row>
    <row r="3" spans="1:33" ht="22.5" customHeight="1" x14ac:dyDescent="0.4">
      <c r="H3" s="520"/>
      <c r="I3" s="520"/>
      <c r="O3" s="521"/>
      <c r="P3" s="521"/>
      <c r="Q3" s="521"/>
      <c r="R3" s="521"/>
      <c r="S3" s="522"/>
      <c r="T3" s="523" t="s">
        <v>347</v>
      </c>
      <c r="U3" s="523"/>
      <c r="V3" s="523"/>
      <c r="W3" s="523"/>
      <c r="X3" s="523"/>
      <c r="Y3" s="524"/>
      <c r="Z3" s="525"/>
      <c r="AA3" s="525"/>
      <c r="AB3" s="525"/>
      <c r="AC3" s="525"/>
      <c r="AD3" s="525"/>
      <c r="AE3" s="525"/>
      <c r="AF3" s="526"/>
    </row>
    <row r="4" spans="1:33" ht="22.5" customHeight="1" x14ac:dyDescent="0.4">
      <c r="H4" s="520"/>
      <c r="I4" s="520"/>
      <c r="O4" s="521"/>
      <c r="P4" s="521"/>
      <c r="Q4" s="521"/>
      <c r="R4" s="521"/>
      <c r="S4" s="522"/>
      <c r="T4" s="523" t="s">
        <v>348</v>
      </c>
      <c r="U4" s="523"/>
      <c r="V4" s="523"/>
      <c r="W4" s="523"/>
      <c r="X4" s="523"/>
      <c r="Y4" s="524"/>
      <c r="Z4" s="525"/>
      <c r="AA4" s="525"/>
      <c r="AB4" s="525"/>
      <c r="AC4" s="525"/>
      <c r="AD4" s="527" t="s">
        <v>349</v>
      </c>
      <c r="AE4" s="525"/>
      <c r="AF4" s="526"/>
    </row>
    <row r="6" spans="1:33" ht="26.25" customHeight="1" x14ac:dyDescent="0.4">
      <c r="A6" s="528" t="s">
        <v>350</v>
      </c>
      <c r="B6" s="528"/>
      <c r="C6" s="528"/>
      <c r="D6" s="528"/>
      <c r="E6" s="528"/>
      <c r="F6" s="528"/>
      <c r="G6" s="528"/>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row>
    <row r="8" spans="1:33" ht="22.5" customHeight="1" x14ac:dyDescent="0.4">
      <c r="L8" s="529" t="s">
        <v>351</v>
      </c>
      <c r="M8" s="530"/>
      <c r="N8" s="530"/>
      <c r="O8" s="530"/>
      <c r="P8" s="530"/>
      <c r="Q8" s="530"/>
      <c r="R8" s="530"/>
      <c r="S8" s="530"/>
      <c r="T8" s="530"/>
      <c r="U8" s="531" t="s">
        <v>352</v>
      </c>
    </row>
    <row r="10" spans="1:33" ht="22.5" customHeight="1" x14ac:dyDescent="0.4">
      <c r="A10" s="532"/>
      <c r="B10" s="533" t="s">
        <v>353</v>
      </c>
      <c r="C10" s="533"/>
      <c r="D10" s="533"/>
      <c r="E10" s="534"/>
      <c r="F10" s="534"/>
      <c r="G10" s="534"/>
      <c r="H10" s="534"/>
      <c r="I10" s="533" t="s">
        <v>354</v>
      </c>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row>
    <row r="11" spans="1:33" ht="15" customHeight="1" x14ac:dyDescent="0.4">
      <c r="A11" s="532"/>
      <c r="B11" s="535"/>
      <c r="C11" s="535"/>
      <c r="D11" s="535"/>
      <c r="E11" s="532"/>
      <c r="F11" s="532"/>
      <c r="G11" s="532"/>
      <c r="H11" s="532"/>
      <c r="I11" s="535"/>
      <c r="J11" s="532"/>
      <c r="K11" s="532"/>
      <c r="L11" s="532"/>
      <c r="M11" s="532"/>
      <c r="N11" s="532"/>
      <c r="O11" s="532"/>
      <c r="P11" s="532"/>
      <c r="Q11" s="532"/>
      <c r="R11" s="532"/>
      <c r="S11" s="532"/>
      <c r="T11" s="532"/>
      <c r="U11" s="532"/>
      <c r="V11" s="532"/>
      <c r="W11" s="532"/>
      <c r="X11" s="532"/>
    </row>
    <row r="12" spans="1:33" ht="18.75" customHeight="1" x14ac:dyDescent="0.4">
      <c r="B12" s="536" t="s">
        <v>355</v>
      </c>
      <c r="C12" s="537"/>
      <c r="D12" s="537"/>
      <c r="E12" s="537"/>
      <c r="F12" s="537"/>
      <c r="G12" s="537"/>
      <c r="H12" s="537"/>
      <c r="I12" s="537"/>
      <c r="J12" s="537"/>
      <c r="K12" s="537"/>
      <c r="L12" s="537"/>
      <c r="M12" s="537"/>
      <c r="N12" s="537"/>
      <c r="O12" s="537"/>
      <c r="P12" s="537"/>
      <c r="Q12" s="537"/>
      <c r="R12" s="537"/>
      <c r="S12" s="537"/>
      <c r="T12" s="537"/>
      <c r="U12" s="537"/>
      <c r="V12" s="537"/>
      <c r="W12" s="537"/>
      <c r="X12" s="537"/>
      <c r="Y12" s="537"/>
    </row>
    <row r="13" spans="1:33" ht="11.25" customHeight="1" x14ac:dyDescent="0.4">
      <c r="B13" s="536"/>
      <c r="C13" s="537"/>
      <c r="D13" s="537"/>
      <c r="E13" s="537"/>
      <c r="F13" s="537"/>
      <c r="G13" s="537"/>
      <c r="H13" s="537"/>
      <c r="I13" s="537"/>
      <c r="J13" s="537"/>
      <c r="K13" s="537"/>
      <c r="L13" s="537"/>
      <c r="M13" s="537"/>
      <c r="N13" s="537"/>
      <c r="O13" s="537"/>
      <c r="P13" s="537"/>
      <c r="Q13" s="537"/>
      <c r="R13" s="537"/>
      <c r="S13" s="537"/>
      <c r="T13" s="537"/>
      <c r="U13" s="537"/>
      <c r="V13" s="537"/>
      <c r="W13" s="537"/>
      <c r="X13" s="537"/>
      <c r="Y13" s="537"/>
    </row>
    <row r="14" spans="1:33" ht="22.5" customHeight="1" x14ac:dyDescent="0.4">
      <c r="B14" s="538" t="s">
        <v>356</v>
      </c>
      <c r="C14" s="539" t="s">
        <v>357</v>
      </c>
      <c r="D14" s="539"/>
      <c r="E14" s="540" t="s">
        <v>358</v>
      </c>
      <c r="F14" s="540"/>
      <c r="G14" s="540"/>
      <c r="H14" s="540"/>
      <c r="I14" s="540"/>
      <c r="J14" s="540"/>
      <c r="K14" s="540"/>
      <c r="L14" s="539" t="s">
        <v>357</v>
      </c>
      <c r="M14" s="539"/>
      <c r="N14" s="539" t="s">
        <v>359</v>
      </c>
      <c r="O14" s="539"/>
      <c r="P14" s="539"/>
      <c r="Q14" s="539"/>
      <c r="R14" s="539"/>
      <c r="S14" s="539"/>
      <c r="T14" s="539"/>
      <c r="U14" s="541" t="s">
        <v>360</v>
      </c>
      <c r="V14" s="541"/>
      <c r="W14" s="541"/>
      <c r="X14" s="541"/>
      <c r="Y14" s="541"/>
      <c r="Z14" s="541"/>
      <c r="AA14" s="541"/>
    </row>
    <row r="15" spans="1:33" ht="18.75" customHeight="1" x14ac:dyDescent="0.4">
      <c r="B15" s="542"/>
      <c r="C15" s="543"/>
      <c r="D15" s="543"/>
      <c r="E15" s="542"/>
      <c r="F15" s="542"/>
      <c r="G15" s="542"/>
      <c r="H15" s="542"/>
      <c r="I15" s="542"/>
      <c r="J15" s="542"/>
      <c r="K15" s="542"/>
      <c r="L15" s="542"/>
      <c r="M15" s="542"/>
      <c r="N15" s="542"/>
      <c r="O15" s="542"/>
      <c r="P15" s="542"/>
      <c r="Q15" s="542"/>
      <c r="R15" s="542"/>
      <c r="S15" s="542"/>
      <c r="T15" s="542"/>
      <c r="U15" s="542"/>
      <c r="V15" s="542"/>
      <c r="W15" s="542"/>
      <c r="X15" s="542"/>
    </row>
    <row r="16" spans="1:33" ht="22.5" customHeight="1" x14ac:dyDescent="0.4">
      <c r="V16" s="544"/>
      <c r="W16" s="544"/>
      <c r="X16" s="544"/>
      <c r="Y16" s="544"/>
      <c r="Z16" s="545" t="s">
        <v>361</v>
      </c>
      <c r="AA16" s="544"/>
      <c r="AB16" s="544"/>
      <c r="AC16" s="545" t="s">
        <v>362</v>
      </c>
      <c r="AD16" s="544"/>
      <c r="AE16" s="544"/>
      <c r="AF16" s="545" t="s">
        <v>363</v>
      </c>
    </row>
    <row r="17" spans="1:32" ht="18.75" customHeight="1" x14ac:dyDescent="0.4">
      <c r="B17" s="518" t="s">
        <v>364</v>
      </c>
      <c r="C17" s="546"/>
    </row>
    <row r="18" spans="1:32" ht="22.5" customHeight="1" x14ac:dyDescent="0.4">
      <c r="B18" s="547" t="s">
        <v>365</v>
      </c>
      <c r="C18" s="547"/>
      <c r="D18" s="547"/>
      <c r="E18" s="521"/>
      <c r="F18" s="521"/>
      <c r="G18" s="521"/>
      <c r="H18" s="521"/>
      <c r="I18" s="521"/>
      <c r="J18" s="548" t="s">
        <v>366</v>
      </c>
      <c r="K18" s="548"/>
    </row>
    <row r="19" spans="1:32" ht="18.75" customHeight="1" x14ac:dyDescent="0.4">
      <c r="N19" s="518" t="s">
        <v>367</v>
      </c>
    </row>
    <row r="20" spans="1:32" ht="22.5" customHeight="1" x14ac:dyDescent="0.4">
      <c r="G20" s="520"/>
      <c r="H20" s="549"/>
      <c r="I20" s="549"/>
      <c r="J20" s="549"/>
      <c r="K20" s="549"/>
      <c r="L20" s="549"/>
      <c r="M20" s="549"/>
      <c r="N20" s="522"/>
      <c r="O20" s="550" t="s">
        <v>368</v>
      </c>
      <c r="P20" s="550"/>
      <c r="Q20" s="550"/>
      <c r="R20" s="550"/>
      <c r="S20" s="550" t="s">
        <v>368</v>
      </c>
      <c r="T20" s="551"/>
      <c r="U20" s="551"/>
      <c r="V20" s="551"/>
      <c r="W20" s="551"/>
      <c r="X20" s="551"/>
      <c r="Y20" s="551"/>
      <c r="Z20" s="551"/>
      <c r="AA20" s="551"/>
      <c r="AB20" s="551"/>
      <c r="AC20" s="551"/>
      <c r="AD20" s="551"/>
      <c r="AE20" s="551"/>
      <c r="AF20" s="551"/>
    </row>
    <row r="21" spans="1:32" ht="22.5" customHeight="1" x14ac:dyDescent="0.4">
      <c r="A21" s="520"/>
      <c r="B21" s="520"/>
      <c r="C21" s="520"/>
      <c r="D21" s="520"/>
      <c r="E21" s="520"/>
      <c r="G21" s="520"/>
      <c r="H21" s="520"/>
      <c r="I21" s="520"/>
      <c r="J21" s="552"/>
      <c r="K21" s="552"/>
      <c r="L21" s="552"/>
      <c r="M21" s="552"/>
      <c r="N21" s="553"/>
      <c r="O21" s="550" t="s">
        <v>369</v>
      </c>
      <c r="P21" s="550"/>
      <c r="Q21" s="550"/>
      <c r="R21" s="550"/>
      <c r="S21" s="550" t="s">
        <v>369</v>
      </c>
      <c r="T21" s="551"/>
      <c r="U21" s="551"/>
      <c r="V21" s="551"/>
      <c r="W21" s="551"/>
      <c r="X21" s="551"/>
      <c r="Y21" s="551"/>
      <c r="Z21" s="551"/>
      <c r="AA21" s="551"/>
      <c r="AB21" s="551"/>
      <c r="AC21" s="551"/>
      <c r="AD21" s="551"/>
      <c r="AE21" s="551"/>
      <c r="AF21" s="551"/>
    </row>
    <row r="22" spans="1:32" ht="22.5" customHeight="1" x14ac:dyDescent="0.4">
      <c r="A22" s="520"/>
      <c r="B22" s="520"/>
      <c r="C22" s="520"/>
      <c r="D22" s="520"/>
      <c r="E22" s="520"/>
      <c r="G22" s="520"/>
      <c r="H22" s="520"/>
      <c r="J22" s="554"/>
      <c r="K22" s="554"/>
      <c r="L22" s="554"/>
      <c r="M22" s="555"/>
      <c r="N22" s="553"/>
      <c r="O22" s="550" t="s">
        <v>370</v>
      </c>
      <c r="P22" s="550"/>
      <c r="Q22" s="550"/>
      <c r="R22" s="550"/>
      <c r="S22" s="550"/>
      <c r="T22" s="551"/>
      <c r="U22" s="551"/>
      <c r="V22" s="551"/>
      <c r="W22" s="551"/>
      <c r="X22" s="551"/>
      <c r="Y22" s="551"/>
      <c r="Z22" s="551"/>
      <c r="AA22" s="551"/>
      <c r="AB22" s="551"/>
      <c r="AC22" s="551"/>
      <c r="AD22" s="551"/>
      <c r="AE22" s="551"/>
      <c r="AF22" s="556" t="s">
        <v>371</v>
      </c>
    </row>
    <row r="23" spans="1:32" ht="22.5" customHeight="1" x14ac:dyDescent="0.4">
      <c r="A23" s="520"/>
      <c r="B23" s="520"/>
      <c r="C23" s="520"/>
      <c r="D23" s="520"/>
      <c r="E23" s="520"/>
      <c r="G23" s="520"/>
      <c r="H23" s="520"/>
      <c r="J23" s="549"/>
      <c r="K23" s="549"/>
      <c r="L23" s="549"/>
      <c r="M23" s="549"/>
      <c r="N23" s="553"/>
      <c r="O23" s="550" t="s">
        <v>372</v>
      </c>
      <c r="P23" s="550"/>
      <c r="Q23" s="550"/>
      <c r="R23" s="550"/>
      <c r="S23" s="550"/>
      <c r="T23" s="551"/>
      <c r="U23" s="551"/>
      <c r="V23" s="551"/>
      <c r="W23" s="551"/>
      <c r="X23" s="551"/>
      <c r="Y23" s="551"/>
      <c r="Z23" s="551"/>
      <c r="AA23" s="551"/>
      <c r="AB23" s="551"/>
      <c r="AC23" s="551"/>
      <c r="AD23" s="551"/>
      <c r="AE23" s="551"/>
      <c r="AF23" s="551"/>
    </row>
    <row r="24" spans="1:32" ht="18.75" customHeight="1" x14ac:dyDescent="0.4">
      <c r="A24" s="520"/>
      <c r="B24" s="520"/>
      <c r="C24" s="520"/>
      <c r="D24" s="520"/>
      <c r="E24" s="557"/>
    </row>
    <row r="25" spans="1:32" ht="18.75" customHeight="1" x14ac:dyDescent="0.4">
      <c r="A25" s="520"/>
      <c r="B25" s="558" t="s">
        <v>373</v>
      </c>
      <c r="C25" s="559"/>
      <c r="D25" s="560" t="s">
        <v>374</v>
      </c>
      <c r="E25" s="560"/>
      <c r="F25" s="560"/>
      <c r="G25" s="560"/>
      <c r="H25" s="560"/>
      <c r="I25" s="561"/>
      <c r="J25" s="562"/>
      <c r="K25" s="562"/>
      <c r="L25" s="562"/>
      <c r="M25" s="562"/>
      <c r="N25" s="562"/>
      <c r="O25" s="562"/>
      <c r="P25" s="562"/>
      <c r="Q25" s="562"/>
      <c r="R25" s="563" t="s">
        <v>375</v>
      </c>
      <c r="S25" s="563"/>
      <c r="T25" s="563"/>
      <c r="U25" s="564"/>
      <c r="V25" s="564"/>
      <c r="W25" s="564"/>
      <c r="X25" s="564"/>
      <c r="Y25" s="564"/>
      <c r="Z25" s="564"/>
      <c r="AA25" s="564"/>
      <c r="AB25" s="564"/>
      <c r="AC25" s="564"/>
      <c r="AD25" s="565" t="s">
        <v>376</v>
      </c>
      <c r="AE25" s="565"/>
      <c r="AF25" s="566"/>
    </row>
    <row r="26" spans="1:32" ht="18.75" customHeight="1" x14ac:dyDescent="0.4">
      <c r="A26" s="520"/>
      <c r="B26" s="567"/>
      <c r="C26" s="568"/>
      <c r="D26" s="560"/>
      <c r="E26" s="560"/>
      <c r="F26" s="560"/>
      <c r="G26" s="560"/>
      <c r="H26" s="560"/>
      <c r="I26" s="569"/>
      <c r="J26" s="570"/>
      <c r="K26" s="570"/>
      <c r="L26" s="570"/>
      <c r="M26" s="570"/>
      <c r="N26" s="570"/>
      <c r="O26" s="570"/>
      <c r="P26" s="570"/>
      <c r="Q26" s="570"/>
      <c r="R26" s="571" t="s">
        <v>377</v>
      </c>
      <c r="S26" s="571"/>
      <c r="T26" s="571"/>
      <c r="U26" s="572"/>
      <c r="V26" s="572"/>
      <c r="W26" s="572"/>
      <c r="X26" s="572"/>
      <c r="Y26" s="572"/>
      <c r="Z26" s="572"/>
      <c r="AA26" s="572"/>
      <c r="AB26" s="572"/>
      <c r="AC26" s="572"/>
      <c r="AD26" s="573"/>
      <c r="AE26" s="573"/>
      <c r="AF26" s="574"/>
    </row>
    <row r="27" spans="1:32" ht="18.75" customHeight="1" x14ac:dyDescent="0.4">
      <c r="A27" s="520"/>
      <c r="B27" s="567"/>
      <c r="C27" s="568"/>
      <c r="D27" s="560"/>
      <c r="E27" s="560"/>
      <c r="F27" s="560"/>
      <c r="G27" s="560"/>
      <c r="H27" s="560"/>
      <c r="I27" s="575"/>
      <c r="J27" s="576"/>
      <c r="K27" s="576"/>
      <c r="L27" s="576"/>
      <c r="M27" s="576"/>
      <c r="N27" s="576"/>
      <c r="O27" s="576"/>
      <c r="P27" s="576"/>
      <c r="Q27" s="576"/>
      <c r="R27" s="577" t="s">
        <v>378</v>
      </c>
      <c r="S27" s="577"/>
      <c r="T27" s="577"/>
      <c r="U27" s="578"/>
      <c r="V27" s="578"/>
      <c r="W27" s="578"/>
      <c r="X27" s="578"/>
      <c r="Y27" s="578"/>
      <c r="Z27" s="578"/>
      <c r="AA27" s="578"/>
      <c r="AB27" s="578"/>
      <c r="AC27" s="578"/>
      <c r="AD27" s="579"/>
      <c r="AE27" s="579"/>
      <c r="AF27" s="580"/>
    </row>
    <row r="28" spans="1:32" ht="37.5" customHeight="1" x14ac:dyDescent="0.4">
      <c r="A28" s="520"/>
      <c r="B28" s="567"/>
      <c r="C28" s="568"/>
      <c r="D28" s="560" t="s">
        <v>379</v>
      </c>
      <c r="E28" s="560"/>
      <c r="F28" s="560"/>
      <c r="G28" s="560"/>
      <c r="H28" s="560"/>
      <c r="I28" s="581" t="s">
        <v>380</v>
      </c>
      <c r="J28" s="582"/>
      <c r="K28" s="582"/>
      <c r="L28" s="582"/>
      <c r="M28" s="582"/>
      <c r="N28" s="582"/>
      <c r="O28" s="582"/>
      <c r="P28" s="582"/>
      <c r="Q28" s="582"/>
      <c r="R28" s="582"/>
      <c r="S28" s="582"/>
      <c r="T28" s="583" t="s">
        <v>381</v>
      </c>
      <c r="U28" s="583"/>
      <c r="V28" s="582" t="s">
        <v>382</v>
      </c>
      <c r="W28" s="582"/>
      <c r="X28" s="582"/>
      <c r="Y28" s="582"/>
      <c r="Z28" s="582"/>
      <c r="AA28" s="582"/>
      <c r="AB28" s="582"/>
      <c r="AC28" s="582"/>
      <c r="AD28" s="582"/>
      <c r="AE28" s="582"/>
      <c r="AF28" s="584"/>
    </row>
    <row r="29" spans="1:32" ht="37.5" customHeight="1" x14ac:dyDescent="0.4">
      <c r="A29" s="520"/>
      <c r="B29" s="567"/>
      <c r="C29" s="568"/>
      <c r="D29" s="560" t="s">
        <v>383</v>
      </c>
      <c r="E29" s="560"/>
      <c r="F29" s="560"/>
      <c r="G29" s="560"/>
      <c r="H29" s="560"/>
      <c r="I29" s="585"/>
      <c r="J29" s="586"/>
      <c r="K29" s="586"/>
      <c r="L29" s="586"/>
      <c r="M29" s="586"/>
      <c r="N29" s="586"/>
      <c r="O29" s="586"/>
      <c r="P29" s="586"/>
      <c r="Q29" s="586"/>
      <c r="R29" s="586"/>
      <c r="S29" s="586"/>
      <c r="T29" s="586"/>
      <c r="U29" s="586"/>
      <c r="V29" s="586"/>
      <c r="W29" s="586"/>
      <c r="X29" s="586"/>
      <c r="Y29" s="586"/>
      <c r="Z29" s="586"/>
      <c r="AA29" s="586"/>
      <c r="AB29" s="586"/>
      <c r="AC29" s="586"/>
      <c r="AD29" s="586"/>
      <c r="AE29" s="586"/>
      <c r="AF29" s="587"/>
    </row>
    <row r="30" spans="1:32" ht="18.75" customHeight="1" x14ac:dyDescent="0.4">
      <c r="A30" s="520"/>
      <c r="B30" s="567"/>
      <c r="C30" s="568"/>
      <c r="D30" s="588" t="s">
        <v>384</v>
      </c>
      <c r="E30" s="589"/>
      <c r="F30" s="589"/>
      <c r="G30" s="589"/>
      <c r="H30" s="590"/>
      <c r="I30" s="591"/>
      <c r="J30" s="592"/>
      <c r="K30" s="592"/>
      <c r="L30" s="592"/>
      <c r="M30" s="592"/>
      <c r="N30" s="592"/>
      <c r="O30" s="592"/>
      <c r="P30" s="592"/>
      <c r="Q30" s="592"/>
      <c r="R30" s="592"/>
      <c r="S30" s="592"/>
      <c r="T30" s="592"/>
      <c r="U30" s="592"/>
      <c r="V30" s="592"/>
      <c r="W30" s="592"/>
      <c r="X30" s="592"/>
      <c r="Y30" s="592"/>
      <c r="Z30" s="592"/>
      <c r="AA30" s="592"/>
      <c r="AB30" s="592"/>
      <c r="AC30" s="592"/>
      <c r="AD30" s="592"/>
      <c r="AE30" s="592"/>
      <c r="AF30" s="593"/>
    </row>
    <row r="31" spans="1:32" ht="56.25" customHeight="1" x14ac:dyDescent="0.4">
      <c r="A31" s="520"/>
      <c r="B31" s="594"/>
      <c r="C31" s="595"/>
      <c r="D31" s="596" t="s">
        <v>385</v>
      </c>
      <c r="E31" s="597"/>
      <c r="F31" s="597"/>
      <c r="G31" s="597"/>
      <c r="H31" s="598"/>
      <c r="I31" s="599"/>
      <c r="J31" s="600"/>
      <c r="K31" s="600"/>
      <c r="L31" s="600"/>
      <c r="M31" s="600"/>
      <c r="N31" s="600"/>
      <c r="O31" s="600"/>
      <c r="P31" s="600"/>
      <c r="Q31" s="600"/>
      <c r="R31" s="600"/>
      <c r="S31" s="600"/>
      <c r="T31" s="600"/>
      <c r="U31" s="600"/>
      <c r="V31" s="600"/>
      <c r="W31" s="600"/>
      <c r="X31" s="600"/>
      <c r="Y31" s="600"/>
      <c r="Z31" s="600"/>
      <c r="AA31" s="600"/>
      <c r="AB31" s="600"/>
      <c r="AC31" s="600"/>
      <c r="AD31" s="600"/>
      <c r="AE31" s="600"/>
      <c r="AF31" s="601"/>
    </row>
    <row r="33" spans="1:32" s="602" customFormat="1" ht="18.75" customHeight="1" x14ac:dyDescent="0.4">
      <c r="B33" s="603" t="s">
        <v>386</v>
      </c>
      <c r="C33" s="603"/>
      <c r="D33" s="603"/>
      <c r="E33" s="603"/>
      <c r="F33" s="603"/>
      <c r="G33" s="603"/>
      <c r="H33" s="603"/>
      <c r="I33" s="603"/>
      <c r="J33" s="603"/>
      <c r="K33" s="603"/>
      <c r="L33" s="603"/>
      <c r="M33" s="603"/>
      <c r="N33" s="603"/>
      <c r="O33" s="603"/>
      <c r="P33" s="603"/>
      <c r="Q33" s="603"/>
      <c r="R33" s="603"/>
      <c r="S33" s="603"/>
      <c r="T33" s="603"/>
      <c r="U33" s="603"/>
      <c r="V33" s="603"/>
      <c r="W33" s="603"/>
      <c r="X33" s="603"/>
      <c r="Y33" s="603"/>
      <c r="Z33" s="603"/>
      <c r="AA33" s="603"/>
      <c r="AB33" s="603"/>
      <c r="AC33" s="603"/>
      <c r="AD33" s="603"/>
      <c r="AE33" s="603"/>
      <c r="AF33" s="603"/>
    </row>
    <row r="34" spans="1:32" s="602" customFormat="1" ht="11.25" customHeight="1" x14ac:dyDescent="0.4">
      <c r="A34" s="532"/>
      <c r="B34" s="532"/>
      <c r="C34" s="532"/>
      <c r="D34" s="532"/>
      <c r="E34" s="532"/>
      <c r="F34" s="532"/>
      <c r="G34" s="532"/>
      <c r="H34" s="532"/>
      <c r="I34" s="532"/>
      <c r="J34" s="532"/>
      <c r="K34" s="532"/>
      <c r="L34" s="532"/>
      <c r="M34" s="532"/>
      <c r="N34" s="532"/>
      <c r="O34" s="532"/>
      <c r="P34" s="532"/>
      <c r="Q34" s="532"/>
      <c r="R34" s="532"/>
      <c r="S34" s="532"/>
      <c r="T34" s="532"/>
      <c r="U34" s="532"/>
      <c r="V34" s="532"/>
      <c r="W34" s="532"/>
      <c r="X34" s="532"/>
    </row>
    <row r="35" spans="1:32" s="602" customFormat="1" ht="18.75" customHeight="1" x14ac:dyDescent="0.4">
      <c r="B35" s="553" t="s">
        <v>387</v>
      </c>
    </row>
    <row r="36" spans="1:32" s="602" customFormat="1" ht="11.25" customHeight="1" x14ac:dyDescent="0.4"/>
    <row r="37" spans="1:32" s="602" customFormat="1" ht="22.5" customHeight="1" x14ac:dyDescent="0.4">
      <c r="B37" s="550" t="s">
        <v>1</v>
      </c>
      <c r="C37" s="550"/>
      <c r="D37" s="550"/>
      <c r="E37" s="550"/>
      <c r="F37" s="550"/>
      <c r="G37" s="550"/>
      <c r="H37" s="604"/>
      <c r="I37" s="604"/>
      <c r="J37" s="604"/>
      <c r="K37" s="604"/>
      <c r="L37" s="604"/>
      <c r="M37" s="604"/>
      <c r="N37" s="604"/>
      <c r="O37" s="604"/>
      <c r="P37" s="604"/>
      <c r="Q37" s="604"/>
      <c r="R37" s="604"/>
      <c r="S37" s="604"/>
      <c r="T37" s="556" t="s">
        <v>371</v>
      </c>
    </row>
    <row r="38" spans="1:32" s="602" customFormat="1" ht="22.5" customHeight="1" x14ac:dyDescent="0.4">
      <c r="B38" s="550" t="s">
        <v>388</v>
      </c>
      <c r="C38" s="550"/>
      <c r="D38" s="550"/>
      <c r="E38" s="550"/>
      <c r="F38" s="550"/>
      <c r="G38" s="550"/>
      <c r="H38" s="604"/>
      <c r="I38" s="604"/>
      <c r="J38" s="604"/>
      <c r="K38" s="604"/>
      <c r="L38" s="604"/>
      <c r="M38" s="604"/>
      <c r="N38" s="604"/>
      <c r="O38" s="604"/>
      <c r="P38" s="604"/>
      <c r="Q38" s="604"/>
      <c r="R38" s="605" t="s">
        <v>389</v>
      </c>
      <c r="S38" s="605"/>
      <c r="T38" s="605"/>
      <c r="U38" s="605"/>
      <c r="V38" s="605"/>
      <c r="W38" s="605"/>
      <c r="X38" s="534"/>
      <c r="Y38" s="534"/>
      <c r="Z38" s="534"/>
      <c r="AA38" s="534"/>
      <c r="AB38" s="534"/>
      <c r="AC38" s="534"/>
      <c r="AD38" s="534"/>
      <c r="AE38" s="534"/>
      <c r="AF38" s="606" t="s">
        <v>390</v>
      </c>
    </row>
    <row r="39" spans="1:32" s="602" customFormat="1" ht="22.5" customHeight="1" x14ac:dyDescent="0.4">
      <c r="B39" s="550" t="s">
        <v>391</v>
      </c>
      <c r="C39" s="550"/>
      <c r="D39" s="550"/>
      <c r="E39" s="550"/>
      <c r="F39" s="550"/>
      <c r="G39" s="550"/>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row>
    <row r="40" spans="1:32" ht="11.25" customHeight="1" x14ac:dyDescent="0.4"/>
  </sheetData>
  <mergeCells count="59">
    <mergeCell ref="B38:G38"/>
    <mergeCell ref="H38:Q38"/>
    <mergeCell ref="R38:W38"/>
    <mergeCell ref="X38:AE38"/>
    <mergeCell ref="B39:G39"/>
    <mergeCell ref="H39:AF39"/>
    <mergeCell ref="D30:H30"/>
    <mergeCell ref="I30:AF30"/>
    <mergeCell ref="D31:H31"/>
    <mergeCell ref="I31:AF31"/>
    <mergeCell ref="B33:AF33"/>
    <mergeCell ref="B37:G37"/>
    <mergeCell ref="H37:S37"/>
    <mergeCell ref="D28:H28"/>
    <mergeCell ref="I28:S28"/>
    <mergeCell ref="T28:U28"/>
    <mergeCell ref="V28:AF28"/>
    <mergeCell ref="D29:H29"/>
    <mergeCell ref="I29:AF29"/>
    <mergeCell ref="O23:S23"/>
    <mergeCell ref="T23:AF23"/>
    <mergeCell ref="B25:C31"/>
    <mergeCell ref="D25:H27"/>
    <mergeCell ref="I25:Q27"/>
    <mergeCell ref="R25:T25"/>
    <mergeCell ref="U25:AC27"/>
    <mergeCell ref="AD25:AF27"/>
    <mergeCell ref="R26:T26"/>
    <mergeCell ref="R27:T27"/>
    <mergeCell ref="O20:S20"/>
    <mergeCell ref="T20:AF20"/>
    <mergeCell ref="O21:S21"/>
    <mergeCell ref="T21:AF21"/>
    <mergeCell ref="O22:S22"/>
    <mergeCell ref="T22:AE22"/>
    <mergeCell ref="U14:AA14"/>
    <mergeCell ref="V16:Y16"/>
    <mergeCell ref="AA16:AB16"/>
    <mergeCell ref="AD16:AE16"/>
    <mergeCell ref="B18:D18"/>
    <mergeCell ref="E18:I18"/>
    <mergeCell ref="J18:K18"/>
    <mergeCell ref="A6:AG6"/>
    <mergeCell ref="M8:T8"/>
    <mergeCell ref="B10:D10"/>
    <mergeCell ref="E10:H10"/>
    <mergeCell ref="I10:AG10"/>
    <mergeCell ref="C14:D14"/>
    <mergeCell ref="E14:K14"/>
    <mergeCell ref="L14:M14"/>
    <mergeCell ref="N14:Q14"/>
    <mergeCell ref="R14:T14"/>
    <mergeCell ref="O3:R3"/>
    <mergeCell ref="T3:X3"/>
    <mergeCell ref="Y3:AF3"/>
    <mergeCell ref="O4:R4"/>
    <mergeCell ref="T4:X4"/>
    <mergeCell ref="Y4:AC4"/>
    <mergeCell ref="AE4:AF4"/>
  </mergeCells>
  <phoneticPr fontId="3"/>
  <printOptions horizontalCentered="1"/>
  <pageMargins left="0.19685039370078741" right="0.19685039370078741" top="0.39370078740157483"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view="pageBreakPreview" zoomScaleNormal="100" zoomScaleSheetLayoutView="100" workbookViewId="0"/>
  </sheetViews>
  <sheetFormatPr defaultRowHeight="18.75" customHeight="1" x14ac:dyDescent="0.4"/>
  <cols>
    <col min="1" max="1" width="3.125" style="29" customWidth="1"/>
    <col min="2" max="2" width="5" style="29" customWidth="1"/>
    <col min="3" max="3" width="21.25" style="29" customWidth="1"/>
    <col min="4" max="4" width="7.5" style="29" customWidth="1"/>
    <col min="5" max="5" width="21.25" style="29" customWidth="1"/>
    <col min="6" max="6" width="6.25" style="29" customWidth="1"/>
    <col min="7" max="7" width="7.5" style="29" customWidth="1"/>
    <col min="8" max="8" width="13.75" style="29" customWidth="1"/>
    <col min="9" max="9" width="3.125" style="29" customWidth="1"/>
    <col min="10" max="16384" width="9" style="29"/>
  </cols>
  <sheetData>
    <row r="1" spans="1:9" ht="18.75" customHeight="1" x14ac:dyDescent="0.4">
      <c r="A1" s="140"/>
      <c r="B1" s="141"/>
      <c r="C1" s="141"/>
      <c r="D1" s="141"/>
      <c r="E1" s="141"/>
      <c r="F1" s="141"/>
      <c r="G1" s="141"/>
      <c r="H1" s="150" t="s">
        <v>335</v>
      </c>
      <c r="I1" s="142"/>
    </row>
    <row r="2" spans="1:9" ht="26.25" customHeight="1" x14ac:dyDescent="0.4">
      <c r="A2" s="143"/>
      <c r="B2" s="261" t="s">
        <v>336</v>
      </c>
      <c r="C2" s="261"/>
      <c r="D2" s="261"/>
      <c r="E2" s="261"/>
      <c r="F2" s="261"/>
      <c r="G2" s="261"/>
      <c r="H2" s="261"/>
      <c r="I2" s="145"/>
    </row>
    <row r="3" spans="1:9" ht="18.75" customHeight="1" x14ac:dyDescent="0.4">
      <c r="A3" s="143"/>
      <c r="B3" s="144"/>
      <c r="C3" s="144"/>
      <c r="D3" s="144"/>
      <c r="E3" s="144"/>
      <c r="F3" s="144"/>
      <c r="G3" s="144"/>
      <c r="H3" s="144"/>
      <c r="I3" s="145"/>
    </row>
    <row r="4" spans="1:9" ht="22.5" customHeight="1" x14ac:dyDescent="0.4">
      <c r="A4" s="143"/>
      <c r="B4" s="144"/>
      <c r="C4" s="144"/>
      <c r="D4" s="144"/>
      <c r="E4" s="54" t="s">
        <v>63</v>
      </c>
      <c r="F4" s="514"/>
      <c r="G4" s="514"/>
      <c r="H4" s="514"/>
      <c r="I4" s="145"/>
    </row>
    <row r="5" spans="1:9" ht="18.75" customHeight="1" thickBot="1" x14ac:dyDescent="0.45">
      <c r="A5" s="143"/>
      <c r="B5" s="144"/>
      <c r="C5" s="144"/>
      <c r="D5" s="144"/>
      <c r="E5" s="144"/>
      <c r="F5" s="144"/>
      <c r="G5" s="144"/>
      <c r="H5" s="144"/>
      <c r="I5" s="145"/>
    </row>
    <row r="6" spans="1:9" ht="33.75" customHeight="1" thickBot="1" x14ac:dyDescent="0.45">
      <c r="A6" s="143"/>
      <c r="B6" s="151" t="s">
        <v>337</v>
      </c>
      <c r="C6" s="152" t="s">
        <v>338</v>
      </c>
      <c r="D6" s="152" t="s">
        <v>339</v>
      </c>
      <c r="E6" s="152" t="s">
        <v>340</v>
      </c>
      <c r="F6" s="515" t="s">
        <v>341</v>
      </c>
      <c r="G6" s="515"/>
      <c r="H6" s="153" t="s">
        <v>342</v>
      </c>
      <c r="I6" s="145"/>
    </row>
    <row r="7" spans="1:9" ht="22.5" customHeight="1" x14ac:dyDescent="0.4">
      <c r="A7" s="143"/>
      <c r="B7" s="154">
        <v>1</v>
      </c>
      <c r="C7" s="155"/>
      <c r="D7" s="156"/>
      <c r="E7" s="155"/>
      <c r="F7" s="146"/>
      <c r="G7" s="148" t="s">
        <v>343</v>
      </c>
      <c r="H7" s="157" t="str">
        <f>IF(F7="","",F7/5)</f>
        <v/>
      </c>
      <c r="I7" s="145"/>
    </row>
    <row r="8" spans="1:9" ht="22.5" customHeight="1" x14ac:dyDescent="0.4">
      <c r="A8" s="143"/>
      <c r="B8" s="158">
        <v>2</v>
      </c>
      <c r="C8" s="149"/>
      <c r="D8" s="137"/>
      <c r="E8" s="149"/>
      <c r="F8" s="138"/>
      <c r="G8" s="139" t="s">
        <v>343</v>
      </c>
      <c r="H8" s="159" t="str">
        <f t="shared" ref="H8:H31" si="0">IF(F8="","",F8/5)</f>
        <v/>
      </c>
      <c r="I8" s="145"/>
    </row>
    <row r="9" spans="1:9" ht="22.5" customHeight="1" x14ac:dyDescent="0.4">
      <c r="A9" s="143"/>
      <c r="B9" s="158">
        <v>3</v>
      </c>
      <c r="C9" s="149"/>
      <c r="D9" s="137"/>
      <c r="E9" s="149"/>
      <c r="F9" s="138"/>
      <c r="G9" s="139" t="s">
        <v>343</v>
      </c>
      <c r="H9" s="159" t="str">
        <f t="shared" si="0"/>
        <v/>
      </c>
      <c r="I9" s="145"/>
    </row>
    <row r="10" spans="1:9" ht="22.5" customHeight="1" x14ac:dyDescent="0.4">
      <c r="A10" s="143"/>
      <c r="B10" s="158">
        <v>4</v>
      </c>
      <c r="C10" s="149"/>
      <c r="D10" s="137"/>
      <c r="E10" s="149"/>
      <c r="F10" s="138"/>
      <c r="G10" s="139" t="s">
        <v>343</v>
      </c>
      <c r="H10" s="159" t="str">
        <f t="shared" si="0"/>
        <v/>
      </c>
      <c r="I10" s="145"/>
    </row>
    <row r="11" spans="1:9" ht="22.5" customHeight="1" x14ac:dyDescent="0.4">
      <c r="A11" s="143"/>
      <c r="B11" s="158">
        <v>5</v>
      </c>
      <c r="C11" s="149"/>
      <c r="D11" s="137"/>
      <c r="E11" s="149"/>
      <c r="F11" s="138"/>
      <c r="G11" s="139" t="s">
        <v>343</v>
      </c>
      <c r="H11" s="159" t="str">
        <f t="shared" si="0"/>
        <v/>
      </c>
      <c r="I11" s="145"/>
    </row>
    <row r="12" spans="1:9" ht="22.5" customHeight="1" x14ac:dyDescent="0.4">
      <c r="A12" s="143"/>
      <c r="B12" s="158">
        <v>6</v>
      </c>
      <c r="C12" s="149"/>
      <c r="D12" s="137"/>
      <c r="E12" s="149"/>
      <c r="F12" s="138"/>
      <c r="G12" s="139" t="s">
        <v>343</v>
      </c>
      <c r="H12" s="159" t="str">
        <f t="shared" si="0"/>
        <v/>
      </c>
      <c r="I12" s="145"/>
    </row>
    <row r="13" spans="1:9" ht="22.5" customHeight="1" x14ac:dyDescent="0.4">
      <c r="A13" s="143"/>
      <c r="B13" s="158">
        <v>7</v>
      </c>
      <c r="C13" s="149"/>
      <c r="D13" s="137"/>
      <c r="E13" s="149"/>
      <c r="F13" s="138"/>
      <c r="G13" s="139" t="s">
        <v>343</v>
      </c>
      <c r="H13" s="159" t="str">
        <f t="shared" si="0"/>
        <v/>
      </c>
      <c r="I13" s="145"/>
    </row>
    <row r="14" spans="1:9" ht="22.5" customHeight="1" x14ac:dyDescent="0.4">
      <c r="A14" s="143"/>
      <c r="B14" s="158">
        <v>8</v>
      </c>
      <c r="C14" s="149"/>
      <c r="D14" s="137"/>
      <c r="E14" s="149"/>
      <c r="F14" s="138"/>
      <c r="G14" s="139" t="s">
        <v>343</v>
      </c>
      <c r="H14" s="159" t="str">
        <f t="shared" si="0"/>
        <v/>
      </c>
      <c r="I14" s="145"/>
    </row>
    <row r="15" spans="1:9" ht="22.5" customHeight="1" x14ac:dyDescent="0.4">
      <c r="A15" s="143"/>
      <c r="B15" s="158">
        <v>9</v>
      </c>
      <c r="C15" s="149"/>
      <c r="D15" s="137"/>
      <c r="E15" s="149"/>
      <c r="F15" s="138"/>
      <c r="G15" s="139" t="s">
        <v>343</v>
      </c>
      <c r="H15" s="159" t="str">
        <f t="shared" si="0"/>
        <v/>
      </c>
      <c r="I15" s="145"/>
    </row>
    <row r="16" spans="1:9" ht="22.5" customHeight="1" x14ac:dyDescent="0.4">
      <c r="A16" s="143"/>
      <c r="B16" s="158">
        <v>10</v>
      </c>
      <c r="C16" s="149"/>
      <c r="D16" s="137"/>
      <c r="E16" s="149"/>
      <c r="F16" s="138"/>
      <c r="G16" s="139" t="s">
        <v>343</v>
      </c>
      <c r="H16" s="159" t="str">
        <f t="shared" si="0"/>
        <v/>
      </c>
      <c r="I16" s="145"/>
    </row>
    <row r="17" spans="1:9" ht="22.5" customHeight="1" x14ac:dyDescent="0.4">
      <c r="A17" s="143"/>
      <c r="B17" s="158">
        <v>11</v>
      </c>
      <c r="C17" s="149"/>
      <c r="D17" s="137"/>
      <c r="E17" s="149"/>
      <c r="F17" s="138"/>
      <c r="G17" s="139" t="s">
        <v>343</v>
      </c>
      <c r="H17" s="159" t="str">
        <f t="shared" si="0"/>
        <v/>
      </c>
      <c r="I17" s="145"/>
    </row>
    <row r="18" spans="1:9" ht="22.5" customHeight="1" x14ac:dyDescent="0.4">
      <c r="A18" s="143"/>
      <c r="B18" s="158">
        <v>12</v>
      </c>
      <c r="C18" s="149"/>
      <c r="D18" s="137"/>
      <c r="E18" s="149"/>
      <c r="F18" s="138"/>
      <c r="G18" s="139" t="s">
        <v>343</v>
      </c>
      <c r="H18" s="159" t="str">
        <f t="shared" si="0"/>
        <v/>
      </c>
      <c r="I18" s="145"/>
    </row>
    <row r="19" spans="1:9" ht="22.5" customHeight="1" x14ac:dyDescent="0.4">
      <c r="A19" s="143"/>
      <c r="B19" s="158">
        <v>13</v>
      </c>
      <c r="C19" s="149"/>
      <c r="D19" s="137"/>
      <c r="E19" s="149"/>
      <c r="F19" s="138"/>
      <c r="G19" s="139" t="s">
        <v>343</v>
      </c>
      <c r="H19" s="159" t="str">
        <f t="shared" si="0"/>
        <v/>
      </c>
      <c r="I19" s="145"/>
    </row>
    <row r="20" spans="1:9" ht="22.5" customHeight="1" x14ac:dyDescent="0.4">
      <c r="A20" s="143"/>
      <c r="B20" s="158">
        <v>14</v>
      </c>
      <c r="C20" s="149"/>
      <c r="D20" s="137"/>
      <c r="E20" s="149"/>
      <c r="F20" s="138"/>
      <c r="G20" s="139" t="s">
        <v>343</v>
      </c>
      <c r="H20" s="159" t="str">
        <f t="shared" si="0"/>
        <v/>
      </c>
      <c r="I20" s="145"/>
    </row>
    <row r="21" spans="1:9" ht="22.5" customHeight="1" x14ac:dyDescent="0.4">
      <c r="A21" s="143"/>
      <c r="B21" s="158">
        <v>15</v>
      </c>
      <c r="C21" s="149"/>
      <c r="D21" s="137"/>
      <c r="E21" s="149"/>
      <c r="F21" s="138"/>
      <c r="G21" s="139" t="s">
        <v>343</v>
      </c>
      <c r="H21" s="159" t="str">
        <f t="shared" si="0"/>
        <v/>
      </c>
      <c r="I21" s="145"/>
    </row>
    <row r="22" spans="1:9" ht="22.5" customHeight="1" x14ac:dyDescent="0.4">
      <c r="A22" s="143"/>
      <c r="B22" s="158">
        <v>16</v>
      </c>
      <c r="C22" s="149"/>
      <c r="D22" s="137"/>
      <c r="E22" s="149"/>
      <c r="F22" s="138"/>
      <c r="G22" s="139" t="s">
        <v>343</v>
      </c>
      <c r="H22" s="159" t="str">
        <f t="shared" si="0"/>
        <v/>
      </c>
      <c r="I22" s="145"/>
    </row>
    <row r="23" spans="1:9" ht="22.5" customHeight="1" x14ac:dyDescent="0.4">
      <c r="A23" s="143"/>
      <c r="B23" s="158">
        <v>17</v>
      </c>
      <c r="C23" s="149"/>
      <c r="D23" s="137"/>
      <c r="E23" s="149"/>
      <c r="F23" s="138"/>
      <c r="G23" s="139" t="s">
        <v>343</v>
      </c>
      <c r="H23" s="159" t="str">
        <f t="shared" si="0"/>
        <v/>
      </c>
      <c r="I23" s="145"/>
    </row>
    <row r="24" spans="1:9" ht="22.5" customHeight="1" x14ac:dyDescent="0.4">
      <c r="A24" s="143"/>
      <c r="B24" s="158">
        <v>18</v>
      </c>
      <c r="C24" s="149"/>
      <c r="D24" s="137"/>
      <c r="E24" s="149"/>
      <c r="F24" s="138"/>
      <c r="G24" s="139" t="s">
        <v>343</v>
      </c>
      <c r="H24" s="159" t="str">
        <f t="shared" si="0"/>
        <v/>
      </c>
      <c r="I24" s="145"/>
    </row>
    <row r="25" spans="1:9" ht="22.5" customHeight="1" x14ac:dyDescent="0.4">
      <c r="A25" s="143"/>
      <c r="B25" s="158">
        <v>19</v>
      </c>
      <c r="C25" s="149"/>
      <c r="D25" s="137"/>
      <c r="E25" s="149"/>
      <c r="F25" s="138"/>
      <c r="G25" s="139" t="s">
        <v>343</v>
      </c>
      <c r="H25" s="159" t="str">
        <f t="shared" si="0"/>
        <v/>
      </c>
      <c r="I25" s="145"/>
    </row>
    <row r="26" spans="1:9" ht="22.5" customHeight="1" x14ac:dyDescent="0.4">
      <c r="A26" s="143"/>
      <c r="B26" s="158">
        <v>20</v>
      </c>
      <c r="C26" s="149"/>
      <c r="D26" s="137"/>
      <c r="E26" s="149"/>
      <c r="F26" s="138"/>
      <c r="G26" s="139" t="s">
        <v>343</v>
      </c>
      <c r="H26" s="159" t="str">
        <f t="shared" si="0"/>
        <v/>
      </c>
      <c r="I26" s="145"/>
    </row>
    <row r="27" spans="1:9" ht="22.5" customHeight="1" x14ac:dyDescent="0.4">
      <c r="A27" s="143"/>
      <c r="B27" s="158">
        <v>21</v>
      </c>
      <c r="C27" s="149"/>
      <c r="D27" s="137"/>
      <c r="E27" s="149"/>
      <c r="F27" s="138"/>
      <c r="G27" s="139" t="s">
        <v>343</v>
      </c>
      <c r="H27" s="159" t="str">
        <f t="shared" si="0"/>
        <v/>
      </c>
      <c r="I27" s="145"/>
    </row>
    <row r="28" spans="1:9" ht="22.5" customHeight="1" x14ac:dyDescent="0.4">
      <c r="A28" s="143"/>
      <c r="B28" s="158">
        <v>22</v>
      </c>
      <c r="C28" s="149"/>
      <c r="D28" s="137"/>
      <c r="E28" s="149"/>
      <c r="F28" s="138"/>
      <c r="G28" s="139" t="s">
        <v>343</v>
      </c>
      <c r="H28" s="159" t="str">
        <f t="shared" si="0"/>
        <v/>
      </c>
      <c r="I28" s="145"/>
    </row>
    <row r="29" spans="1:9" ht="22.5" customHeight="1" x14ac:dyDescent="0.4">
      <c r="A29" s="143"/>
      <c r="B29" s="158">
        <v>23</v>
      </c>
      <c r="C29" s="149"/>
      <c r="D29" s="137"/>
      <c r="E29" s="149"/>
      <c r="F29" s="138"/>
      <c r="G29" s="139" t="s">
        <v>343</v>
      </c>
      <c r="H29" s="159" t="str">
        <f>IF(F29="","",F29/5)</f>
        <v/>
      </c>
      <c r="I29" s="145"/>
    </row>
    <row r="30" spans="1:9" ht="22.5" customHeight="1" x14ac:dyDescent="0.4">
      <c r="A30" s="143"/>
      <c r="B30" s="158">
        <v>24</v>
      </c>
      <c r="C30" s="149"/>
      <c r="D30" s="137"/>
      <c r="E30" s="149"/>
      <c r="F30" s="138"/>
      <c r="G30" s="139" t="s">
        <v>343</v>
      </c>
      <c r="H30" s="159" t="str">
        <f t="shared" si="0"/>
        <v/>
      </c>
      <c r="I30" s="145"/>
    </row>
    <row r="31" spans="1:9" ht="22.5" customHeight="1" thickBot="1" x14ac:dyDescent="0.45">
      <c r="A31" s="143"/>
      <c r="B31" s="160">
        <v>25</v>
      </c>
      <c r="C31" s="161"/>
      <c r="D31" s="162"/>
      <c r="E31" s="161"/>
      <c r="F31" s="140"/>
      <c r="G31" s="142" t="s">
        <v>343</v>
      </c>
      <c r="H31" s="159" t="str">
        <f t="shared" si="0"/>
        <v/>
      </c>
      <c r="I31" s="145"/>
    </row>
    <row r="32" spans="1:9" ht="37.5" customHeight="1" thickBot="1" x14ac:dyDescent="0.45">
      <c r="A32" s="143"/>
      <c r="B32" s="163"/>
      <c r="C32" s="163"/>
      <c r="D32" s="163"/>
      <c r="E32" s="163"/>
      <c r="F32" s="516" t="s">
        <v>344</v>
      </c>
      <c r="G32" s="517"/>
      <c r="H32" s="164">
        <f>ROUNDUP(SUM(H7:H31),0)</f>
        <v>0</v>
      </c>
      <c r="I32" s="145"/>
    </row>
    <row r="33" spans="1:9" ht="26.25" customHeight="1" x14ac:dyDescent="0.15">
      <c r="A33" s="143"/>
      <c r="B33" s="165" t="s">
        <v>345</v>
      </c>
      <c r="C33" s="144"/>
      <c r="D33" s="144"/>
      <c r="E33" s="144"/>
      <c r="F33" s="144"/>
      <c r="G33" s="144"/>
      <c r="H33" s="144"/>
      <c r="I33" s="145"/>
    </row>
    <row r="34" spans="1:9" ht="18.75" customHeight="1" x14ac:dyDescent="0.4">
      <c r="A34" s="146"/>
      <c r="B34" s="147"/>
      <c r="C34" s="147"/>
      <c r="D34" s="147"/>
      <c r="E34" s="147"/>
      <c r="F34" s="147"/>
      <c r="G34" s="147"/>
      <c r="H34" s="147"/>
      <c r="I34" s="148"/>
    </row>
  </sheetData>
  <mergeCells count="4">
    <mergeCell ref="B2:H2"/>
    <mergeCell ref="F4:H4"/>
    <mergeCell ref="F6:G6"/>
    <mergeCell ref="F32:G32"/>
  </mergeCells>
  <phoneticPr fontId="3"/>
  <conditionalFormatting sqref="C7:F31 F4:H4">
    <cfRule type="containsBlanks" dxfId="0" priority="1">
      <formula>LEN(TRIM(C4))=0</formula>
    </cfRule>
  </conditionalFormatting>
  <dataValidations count="2">
    <dataValidation type="list" allowBlank="1" showInputMessage="1" showErrorMessage="1" sqref="D7:D31">
      <formula1>"１年, ２年, ３年, ４年, ５年, ６年"</formula1>
    </dataValidation>
    <dataValidation type="list" allowBlank="1" showInputMessage="1" showErrorMessage="1" sqref="F7:F31">
      <formula1>"1,2,3,4,5"</formula1>
    </dataValidation>
  </dataValidations>
  <printOptions horizontalCentered="1"/>
  <pageMargins left="0.19685039370078741" right="0.19685039370078741" top="0.39370078740157483" bottom="0.3937007874015748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１号</vt:lpstr>
      <vt:lpstr>２号</vt:lpstr>
      <vt:lpstr>３号</vt:lpstr>
      <vt:lpstr>４号</vt:lpstr>
      <vt:lpstr>５号</vt:lpstr>
      <vt:lpstr>６号</vt:lpstr>
      <vt:lpstr>28号</vt:lpstr>
      <vt:lpstr>（参考）利用児童名簿</vt:lpstr>
      <vt:lpstr>'（参考）利用児童名簿'!Print_Area</vt:lpstr>
      <vt:lpstr>'１号'!Print_Area</vt:lpstr>
      <vt:lpstr>'28号'!Print_Area</vt:lpstr>
      <vt:lpstr>'２号'!Print_Area</vt:lpstr>
      <vt:lpstr>'３号'!Print_Area</vt:lpstr>
      <vt:lpstr>'４号'!Print_Area</vt:lpstr>
      <vt:lpstr>'５号'!Print_Area</vt:lpstr>
      <vt:lpstr>'６号'!Print_Area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2022-05-15T01:54:29Z</dcterms:modified>
</cp:coreProperties>
</file>