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560" windowHeight="8115"/>
  </bookViews>
  <sheets>
    <sheet name="様式（令和○年〇月〇日）" sheetId="14" r:id="rId1"/>
    <sheet name="監査 (届出のみ) (記載例)" sheetId="10" r:id="rId2"/>
    <sheet name="Sheet1" sheetId="7" state="hidden" r:id="rId3"/>
  </sheets>
  <definedNames>
    <definedName name="_xlnm.Print_Area" localSheetId="1">'監査 (届出のみ) (記載例)'!$A$1:$CD$68</definedName>
    <definedName name="_xlnm.Print_Area" localSheetId="0">'様式（令和○年〇月〇日）'!$A$1:$AV$68</definedName>
  </definedNames>
  <calcPr calcId="162913"/>
</workbook>
</file>

<file path=xl/calcChain.xml><?xml version="1.0" encoding="utf-8"?>
<calcChain xmlns="http://schemas.openxmlformats.org/spreadsheetml/2006/main">
  <c r="Q16" i="10" l="1"/>
  <c r="L16" i="10"/>
  <c r="P29" i="14" l="1"/>
  <c r="Q20" i="14"/>
  <c r="Q19" i="14"/>
  <c r="Q18" i="14"/>
  <c r="Q17" i="14"/>
  <c r="Q16" i="14"/>
  <c r="Q20" i="10"/>
  <c r="Q19" i="10"/>
  <c r="Q18" i="10"/>
  <c r="AP17" i="10"/>
  <c r="V28" i="10" l="1"/>
  <c r="V27" i="10"/>
  <c r="AL56" i="14" l="1"/>
  <c r="AK56" i="14"/>
  <c r="AJ56" i="14"/>
  <c r="AI56" i="14"/>
  <c r="AH56" i="14"/>
  <c r="AG56" i="14"/>
  <c r="AF56" i="14"/>
  <c r="AE56" i="14"/>
  <c r="AD56" i="14"/>
  <c r="AC56" i="14"/>
  <c r="AB56" i="14"/>
  <c r="AA56" i="14"/>
  <c r="Z56" i="14"/>
  <c r="Y56" i="14"/>
  <c r="X56" i="14"/>
  <c r="W56" i="14"/>
  <c r="V56" i="14"/>
  <c r="U56" i="14"/>
  <c r="T56" i="14"/>
  <c r="S56" i="14"/>
  <c r="R56" i="14"/>
  <c r="Q56" i="14"/>
  <c r="P56" i="14"/>
  <c r="O56" i="14"/>
  <c r="N56" i="14"/>
  <c r="M56" i="14"/>
  <c r="L56" i="14"/>
  <c r="K56" i="14"/>
  <c r="J56" i="14"/>
  <c r="AL55" i="14"/>
  <c r="AK55" i="14"/>
  <c r="AJ55" i="14"/>
  <c r="AI55" i="14"/>
  <c r="AH55" i="14"/>
  <c r="AG55" i="14"/>
  <c r="AF55" i="14"/>
  <c r="AE55" i="14"/>
  <c r="AD55" i="14"/>
  <c r="AC55" i="14"/>
  <c r="AB55" i="14"/>
  <c r="AA55" i="14"/>
  <c r="Z55" i="14"/>
  <c r="Y55" i="14"/>
  <c r="X55" i="14"/>
  <c r="W55" i="14"/>
  <c r="V55" i="14"/>
  <c r="U55" i="14"/>
  <c r="T55" i="14"/>
  <c r="S55" i="14"/>
  <c r="R55" i="14"/>
  <c r="Q55" i="14"/>
  <c r="P55" i="14"/>
  <c r="O55" i="14"/>
  <c r="N55" i="14"/>
  <c r="M55" i="14"/>
  <c r="L55" i="14"/>
  <c r="K55" i="14"/>
  <c r="J55" i="14"/>
  <c r="AL28" i="14"/>
  <c r="AK28" i="14"/>
  <c r="AJ28" i="14"/>
  <c r="AI28" i="14"/>
  <c r="AH28" i="14"/>
  <c r="AG28" i="14"/>
  <c r="AF28" i="14"/>
  <c r="AE28" i="14"/>
  <c r="AD28" i="14"/>
  <c r="AC28" i="14"/>
  <c r="AB28" i="14"/>
  <c r="AA28" i="14"/>
  <c r="Z28" i="14"/>
  <c r="Y28" i="14"/>
  <c r="X28" i="14"/>
  <c r="W28" i="14"/>
  <c r="V28" i="14"/>
  <c r="U28" i="14"/>
  <c r="T28" i="14"/>
  <c r="S28" i="14"/>
  <c r="R28" i="14"/>
  <c r="Q28" i="14"/>
  <c r="P28" i="14"/>
  <c r="O28" i="14"/>
  <c r="N28" i="14"/>
  <c r="M28" i="14"/>
  <c r="L28" i="14"/>
  <c r="K28" i="14"/>
  <c r="J28" i="14"/>
  <c r="AL27" i="14"/>
  <c r="AK27" i="14"/>
  <c r="AJ27" i="14"/>
  <c r="AI27"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AL23" i="14"/>
  <c r="AL29" i="14" s="1"/>
  <c r="AK23" i="14"/>
  <c r="AK29" i="14" s="1"/>
  <c r="AJ23" i="14"/>
  <c r="AJ29" i="14" s="1"/>
  <c r="AI23" i="14"/>
  <c r="AI29" i="14" s="1"/>
  <c r="AH23" i="14"/>
  <c r="AH29" i="14" s="1"/>
  <c r="AG23" i="14"/>
  <c r="AG29" i="14" s="1"/>
  <c r="AF23" i="14"/>
  <c r="AF29" i="14" s="1"/>
  <c r="AE23" i="14"/>
  <c r="AE29" i="14" s="1"/>
  <c r="AD23" i="14"/>
  <c r="AD29" i="14" s="1"/>
  <c r="AC23" i="14"/>
  <c r="AC29" i="14" s="1"/>
  <c r="AB23" i="14"/>
  <c r="AB29" i="14" s="1"/>
  <c r="AA23" i="14"/>
  <c r="AA29" i="14" s="1"/>
  <c r="Z23" i="14"/>
  <c r="Z29" i="14" s="1"/>
  <c r="Y23" i="14"/>
  <c r="Y29" i="14" s="1"/>
  <c r="X23" i="14"/>
  <c r="X29" i="14" s="1"/>
  <c r="W23" i="14"/>
  <c r="W29" i="14" s="1"/>
  <c r="V23" i="14"/>
  <c r="V29" i="14" s="1"/>
  <c r="U23" i="14"/>
  <c r="U29" i="14" s="1"/>
  <c r="T23" i="14"/>
  <c r="T29" i="14" s="1"/>
  <c r="S23" i="14"/>
  <c r="S29" i="14" s="1"/>
  <c r="R23" i="14"/>
  <c r="R29" i="14" s="1"/>
  <c r="Q23" i="14"/>
  <c r="Q29" i="14" s="1"/>
  <c r="P23" i="14"/>
  <c r="O23" i="14"/>
  <c r="O29" i="14" s="1"/>
  <c r="N23" i="14"/>
  <c r="N29" i="14" s="1"/>
  <c r="M23" i="14"/>
  <c r="M29" i="14" s="1"/>
  <c r="L23" i="14"/>
  <c r="L29" i="14" s="1"/>
  <c r="K23" i="14"/>
  <c r="K29" i="14" s="1"/>
  <c r="J23" i="14"/>
  <c r="J29" i="14" s="1"/>
  <c r="L20" i="14"/>
  <c r="AP19" i="14"/>
  <c r="AU19" i="14" s="1"/>
  <c r="L19" i="14"/>
  <c r="AP18" i="14"/>
  <c r="AU18" i="14" s="1"/>
  <c r="L18" i="14"/>
  <c r="AP17" i="14"/>
  <c r="AU17" i="14" s="1"/>
  <c r="L17" i="14"/>
  <c r="AP16" i="14"/>
  <c r="AU16" i="14" s="1"/>
  <c r="L16" i="14"/>
  <c r="AJ57" i="14" l="1"/>
  <c r="J57" i="14"/>
  <c r="N57" i="14"/>
  <c r="R57" i="14"/>
  <c r="V57" i="14"/>
  <c r="Z57" i="14"/>
  <c r="AD57" i="14"/>
  <c r="AH57" i="14"/>
  <c r="AL57" i="14"/>
  <c r="M58" i="14"/>
  <c r="Q58" i="14"/>
  <c r="U58" i="14"/>
  <c r="Y58" i="14"/>
  <c r="AC58" i="14"/>
  <c r="AG58" i="14"/>
  <c r="AK58" i="14"/>
  <c r="L57" i="14"/>
  <c r="P57" i="14"/>
  <c r="T57" i="14"/>
  <c r="X57" i="14"/>
  <c r="AB57" i="14"/>
  <c r="AF57" i="14"/>
  <c r="K58" i="14"/>
  <c r="O58" i="14"/>
  <c r="S58" i="14"/>
  <c r="W58" i="14"/>
  <c r="AA58" i="14"/>
  <c r="AE58" i="14"/>
  <c r="AI58" i="14"/>
  <c r="K57" i="14"/>
  <c r="O57" i="14"/>
  <c r="S57" i="14"/>
  <c r="W57" i="14"/>
  <c r="AA57" i="14"/>
  <c r="AE57" i="14"/>
  <c r="AI57" i="14"/>
  <c r="J58" i="14"/>
  <c r="N58" i="14"/>
  <c r="R58" i="14"/>
  <c r="V58" i="14"/>
  <c r="Z58" i="14"/>
  <c r="AD58" i="14"/>
  <c r="AH58" i="14"/>
  <c r="AL58" i="14"/>
  <c r="M57" i="14"/>
  <c r="Q57" i="14"/>
  <c r="U57" i="14"/>
  <c r="Y57" i="14"/>
  <c r="AC57" i="14"/>
  <c r="AG57" i="14"/>
  <c r="AK57" i="14"/>
  <c r="L58" i="14"/>
  <c r="P58" i="14"/>
  <c r="T58" i="14"/>
  <c r="X58" i="14"/>
  <c r="AB58" i="14"/>
  <c r="AF58" i="14"/>
  <c r="AJ58" i="14"/>
  <c r="AU20" i="14"/>
  <c r="AT16" i="14"/>
  <c r="AT17" i="14"/>
  <c r="AT18" i="14"/>
  <c r="AT19" i="14"/>
  <c r="AT20" i="14" l="1"/>
  <c r="K56" i="10" l="1"/>
  <c r="J56" i="10"/>
  <c r="K55" i="10"/>
  <c r="J55" i="10"/>
  <c r="K28" i="10"/>
  <c r="J28" i="10"/>
  <c r="K27" i="10"/>
  <c r="J27" i="10"/>
  <c r="K23" i="10"/>
  <c r="K29" i="10" s="1"/>
  <c r="J23" i="10"/>
  <c r="J29" i="10" s="1"/>
  <c r="J57" i="10" l="1"/>
  <c r="K57" i="10"/>
  <c r="J58" i="10"/>
  <c r="K58" i="10"/>
  <c r="AL56" i="10" l="1"/>
  <c r="AK56" i="10"/>
  <c r="AJ56" i="10"/>
  <c r="AI56" i="10"/>
  <c r="AH56" i="10"/>
  <c r="AG56" i="10"/>
  <c r="AF56" i="10"/>
  <c r="AE56" i="10"/>
  <c r="AD56" i="10"/>
  <c r="AC56" i="10"/>
  <c r="AB56" i="10"/>
  <c r="AA56" i="10"/>
  <c r="Z56" i="10"/>
  <c r="Y56" i="10"/>
  <c r="X56" i="10"/>
  <c r="W56" i="10"/>
  <c r="V56" i="10"/>
  <c r="U56" i="10"/>
  <c r="T56" i="10"/>
  <c r="S56" i="10"/>
  <c r="R56" i="10"/>
  <c r="Q56" i="10"/>
  <c r="P56" i="10"/>
  <c r="O56" i="10"/>
  <c r="N56" i="10"/>
  <c r="M56" i="10"/>
  <c r="L56" i="10"/>
  <c r="AL55" i="10"/>
  <c r="AK55" i="10"/>
  <c r="AJ55" i="10"/>
  <c r="AI55" i="10"/>
  <c r="AH55" i="10"/>
  <c r="AG55" i="10"/>
  <c r="AF55" i="10"/>
  <c r="AE55" i="10"/>
  <c r="AD55" i="10"/>
  <c r="AC55" i="10"/>
  <c r="AB55" i="10"/>
  <c r="AA55" i="10"/>
  <c r="Z55" i="10"/>
  <c r="Y55" i="10"/>
  <c r="X55" i="10"/>
  <c r="W55" i="10"/>
  <c r="V55" i="10"/>
  <c r="U55" i="10"/>
  <c r="T55" i="10"/>
  <c r="S55" i="10"/>
  <c r="R55" i="10"/>
  <c r="Q55" i="10"/>
  <c r="P55" i="10"/>
  <c r="O55" i="10"/>
  <c r="N55" i="10"/>
  <c r="M55" i="10"/>
  <c r="L55" i="10"/>
  <c r="AL28" i="10"/>
  <c r="AK28" i="10"/>
  <c r="AJ28" i="10"/>
  <c r="AI28" i="10"/>
  <c r="AH28" i="10"/>
  <c r="AG28" i="10"/>
  <c r="AF28" i="10"/>
  <c r="AE28" i="10"/>
  <c r="AD28" i="10"/>
  <c r="AC28" i="10"/>
  <c r="AB28" i="10"/>
  <c r="AA28" i="10"/>
  <c r="Z28" i="10"/>
  <c r="Y28" i="10"/>
  <c r="X28" i="10"/>
  <c r="W28" i="10"/>
  <c r="U28" i="10"/>
  <c r="T28" i="10"/>
  <c r="S28" i="10"/>
  <c r="R28" i="10"/>
  <c r="Q28" i="10"/>
  <c r="P28" i="10"/>
  <c r="O28" i="10"/>
  <c r="N28" i="10"/>
  <c r="M28" i="10"/>
  <c r="L28" i="10"/>
  <c r="AL27" i="10"/>
  <c r="AK27" i="10"/>
  <c r="AJ27" i="10"/>
  <c r="AI27" i="10"/>
  <c r="AH27" i="10"/>
  <c r="AG27" i="10"/>
  <c r="AF27" i="10"/>
  <c r="AE27" i="10"/>
  <c r="AD27" i="10"/>
  <c r="AC27" i="10"/>
  <c r="AB27" i="10"/>
  <c r="AA27" i="10"/>
  <c r="Z27" i="10"/>
  <c r="Y27" i="10"/>
  <c r="X27" i="10"/>
  <c r="W27" i="10"/>
  <c r="U27" i="10"/>
  <c r="T27" i="10"/>
  <c r="S27" i="10"/>
  <c r="R27" i="10"/>
  <c r="Q27" i="10"/>
  <c r="P27" i="10"/>
  <c r="O27" i="10"/>
  <c r="N27" i="10"/>
  <c r="M27" i="10"/>
  <c r="L27" i="10"/>
  <c r="AL23" i="10"/>
  <c r="AL29" i="10" s="1"/>
  <c r="AK23" i="10"/>
  <c r="AK29" i="10" s="1"/>
  <c r="AJ23" i="10"/>
  <c r="AJ29" i="10" s="1"/>
  <c r="AI23" i="10"/>
  <c r="AI29" i="10" s="1"/>
  <c r="AH23" i="10"/>
  <c r="AH29" i="10" s="1"/>
  <c r="AG23" i="10"/>
  <c r="AG29" i="10" s="1"/>
  <c r="AF23" i="10"/>
  <c r="AF29" i="10" s="1"/>
  <c r="AE23" i="10"/>
  <c r="AE29" i="10" s="1"/>
  <c r="AD23" i="10"/>
  <c r="AD29" i="10" s="1"/>
  <c r="AC23" i="10"/>
  <c r="AC29" i="10" s="1"/>
  <c r="AB23" i="10"/>
  <c r="AB29" i="10" s="1"/>
  <c r="AA23" i="10"/>
  <c r="AA29" i="10" s="1"/>
  <c r="Z23" i="10"/>
  <c r="Z29" i="10" s="1"/>
  <c r="Y23" i="10"/>
  <c r="Y29" i="10" s="1"/>
  <c r="X23" i="10"/>
  <c r="X29" i="10" s="1"/>
  <c r="W23" i="10"/>
  <c r="W29" i="10" s="1"/>
  <c r="V23" i="10"/>
  <c r="V29" i="10" s="1"/>
  <c r="U23" i="10"/>
  <c r="U29" i="10" s="1"/>
  <c r="T23" i="10"/>
  <c r="T29" i="10" s="1"/>
  <c r="S23" i="10"/>
  <c r="S29" i="10" s="1"/>
  <c r="R23" i="10"/>
  <c r="R29" i="10" s="1"/>
  <c r="Q23" i="10"/>
  <c r="Q29" i="10" s="1"/>
  <c r="P23" i="10"/>
  <c r="P29" i="10" s="1"/>
  <c r="O23" i="10"/>
  <c r="O29" i="10" s="1"/>
  <c r="N23" i="10"/>
  <c r="N29" i="10" s="1"/>
  <c r="M23" i="10"/>
  <c r="M29" i="10" s="1"/>
  <c r="L23" i="10"/>
  <c r="L29" i="10" s="1"/>
  <c r="L20" i="10"/>
  <c r="AP19" i="10"/>
  <c r="AU19" i="10" s="1"/>
  <c r="L19" i="10"/>
  <c r="AP18" i="10"/>
  <c r="AU18" i="10" s="1"/>
  <c r="L18" i="10"/>
  <c r="AU17" i="10"/>
  <c r="L17" i="10"/>
  <c r="Q17" i="10" s="1"/>
  <c r="AP16" i="10"/>
  <c r="AT16" i="10" s="1"/>
  <c r="O57" i="10" l="1"/>
  <c r="P58" i="10"/>
  <c r="V57" i="10"/>
  <c r="Z57" i="10"/>
  <c r="AL57" i="10"/>
  <c r="O58" i="10"/>
  <c r="W58" i="10"/>
  <c r="AA58" i="10"/>
  <c r="AE58" i="10"/>
  <c r="W57" i="10"/>
  <c r="AA57" i="10"/>
  <c r="AE57" i="10"/>
  <c r="AI57" i="10"/>
  <c r="L58" i="10"/>
  <c r="T58" i="10"/>
  <c r="X58" i="10"/>
  <c r="AB58" i="10"/>
  <c r="AF58" i="10"/>
  <c r="AJ58" i="10"/>
  <c r="AT17" i="10"/>
  <c r="AJ57" i="10"/>
  <c r="M58" i="10"/>
  <c r="Q58" i="10"/>
  <c r="U58" i="10"/>
  <c r="Y58" i="10"/>
  <c r="AC58" i="10"/>
  <c r="AG58" i="10"/>
  <c r="AK58" i="10"/>
  <c r="N57" i="10"/>
  <c r="S57" i="10"/>
  <c r="AU16" i="10"/>
  <c r="AU20" i="10" s="1"/>
  <c r="L57" i="10"/>
  <c r="P57" i="10"/>
  <c r="T57" i="10"/>
  <c r="X57" i="10"/>
  <c r="AB57" i="10"/>
  <c r="AF57" i="10"/>
  <c r="M57" i="10"/>
  <c r="Q57" i="10"/>
  <c r="U57" i="10"/>
  <c r="Y57" i="10"/>
  <c r="AC57" i="10"/>
  <c r="AG57" i="10"/>
  <c r="AK57" i="10"/>
  <c r="N58" i="10"/>
  <c r="R58" i="10"/>
  <c r="V58" i="10"/>
  <c r="Z58" i="10"/>
  <c r="AD58" i="10"/>
  <c r="AH58" i="10"/>
  <c r="AL58" i="10"/>
  <c r="R57" i="10"/>
  <c r="S58" i="10"/>
  <c r="AD57" i="10"/>
  <c r="AH57" i="10"/>
  <c r="AI58" i="10"/>
  <c r="AT18" i="10"/>
  <c r="AT19" i="10"/>
  <c r="AT20" i="10" l="1"/>
</calcChain>
</file>

<file path=xl/sharedStrings.xml><?xml version="1.0" encoding="utf-8"?>
<sst xmlns="http://schemas.openxmlformats.org/spreadsheetml/2006/main" count="296" uniqueCount="149">
  <si>
    <t>単位１</t>
    <rPh sb="0" eb="2">
      <t>タンイ</t>
    </rPh>
    <phoneticPr fontId="1"/>
  </si>
  <si>
    <t>単位２</t>
    <rPh sb="0" eb="2">
      <t>タンイ</t>
    </rPh>
    <phoneticPr fontId="1"/>
  </si>
  <si>
    <t>単位３</t>
    <rPh sb="0" eb="2">
      <t>タンイ</t>
    </rPh>
    <phoneticPr fontId="1"/>
  </si>
  <si>
    <t>単位４</t>
    <rPh sb="0" eb="2">
      <t>タンイ</t>
    </rPh>
    <phoneticPr fontId="1"/>
  </si>
  <si>
    <t>単位５</t>
    <rPh sb="0" eb="2">
      <t>タンイ</t>
    </rPh>
    <phoneticPr fontId="1"/>
  </si>
  <si>
    <t>対象児童数</t>
    <rPh sb="0" eb="2">
      <t>タイショウ</t>
    </rPh>
    <rPh sb="2" eb="4">
      <t>ジドウ</t>
    </rPh>
    <rPh sb="4" eb="5">
      <t>スウ</t>
    </rPh>
    <phoneticPr fontId="1"/>
  </si>
  <si>
    <t>資格有無</t>
    <rPh sb="0" eb="4">
      <t>シカクウム</t>
    </rPh>
    <phoneticPr fontId="1"/>
  </si>
  <si>
    <t>自己検査結果記入者</t>
    <rPh sb="0" eb="4">
      <t>ジコケンサ</t>
    </rPh>
    <rPh sb="4" eb="6">
      <t>ケッカ</t>
    </rPh>
    <rPh sb="6" eb="9">
      <t>キニュウシャ</t>
    </rPh>
    <phoneticPr fontId="5"/>
  </si>
  <si>
    <t>事業所（クラブ）名</t>
    <rPh sb="0" eb="2">
      <t>ジギョウ</t>
    </rPh>
    <rPh sb="2" eb="3">
      <t>ショ</t>
    </rPh>
    <rPh sb="8" eb="9">
      <t>メイ</t>
    </rPh>
    <phoneticPr fontId="5"/>
  </si>
  <si>
    <t>調査対象日</t>
    <rPh sb="0" eb="2">
      <t>チョウサ</t>
    </rPh>
    <rPh sb="2" eb="4">
      <t>タイショウ</t>
    </rPh>
    <rPh sb="4" eb="5">
      <t>ビ</t>
    </rPh>
    <phoneticPr fontId="5"/>
  </si>
  <si>
    <t>平日</t>
    <rPh sb="0" eb="2">
      <t>ヘイジツ</t>
    </rPh>
    <phoneticPr fontId="1"/>
  </si>
  <si>
    <t>土曜日</t>
    <rPh sb="0" eb="3">
      <t>ドヨウビ</t>
    </rPh>
    <phoneticPr fontId="1"/>
  </si>
  <si>
    <t>休業日</t>
    <rPh sb="0" eb="3">
      <t>キュウギョウビ</t>
    </rPh>
    <phoneticPr fontId="1"/>
  </si>
  <si>
    <t>職員名</t>
    <rPh sb="0" eb="2">
      <t>ショクイン</t>
    </rPh>
    <rPh sb="2" eb="3">
      <t>メイ</t>
    </rPh>
    <phoneticPr fontId="1"/>
  </si>
  <si>
    <t>１．対象日</t>
    <rPh sb="2" eb="5">
      <t>タイショウビ</t>
    </rPh>
    <phoneticPr fontId="1"/>
  </si>
  <si>
    <t>２．対象日の開所状況</t>
    <rPh sb="2" eb="5">
      <t>タイショウビ</t>
    </rPh>
    <rPh sb="6" eb="8">
      <t>カイショ</t>
    </rPh>
    <rPh sb="8" eb="10">
      <t>ジョウキョウ</t>
    </rPh>
    <phoneticPr fontId="1"/>
  </si>
  <si>
    <t>有</t>
  </si>
  <si>
    <t>（うち支援員の数）</t>
    <rPh sb="3" eb="6">
      <t>シエンイン</t>
    </rPh>
    <rPh sb="7" eb="8">
      <t>カズ</t>
    </rPh>
    <phoneticPr fontId="1"/>
  </si>
  <si>
    <t>最低配置人数（条例基準）</t>
    <rPh sb="0" eb="4">
      <t>サイテイハイチ</t>
    </rPh>
    <rPh sb="4" eb="6">
      <t>ニンズウ</t>
    </rPh>
    <rPh sb="7" eb="9">
      <t>ジョウレイ</t>
    </rPh>
    <rPh sb="9" eb="11">
      <t>キジュン</t>
    </rPh>
    <phoneticPr fontId="1"/>
  </si>
  <si>
    <t>&lt;職員配置（実績）＞</t>
    <rPh sb="1" eb="3">
      <t>ショクイン</t>
    </rPh>
    <rPh sb="3" eb="5">
      <t>ハイチ</t>
    </rPh>
    <rPh sb="6" eb="8">
      <t>ジッセキ</t>
    </rPh>
    <phoneticPr fontId="1"/>
  </si>
  <si>
    <t>職員配置人数</t>
    <rPh sb="0" eb="2">
      <t>ショクイン</t>
    </rPh>
    <rPh sb="2" eb="4">
      <t>ハイチ</t>
    </rPh>
    <rPh sb="4" eb="6">
      <t>ニンズウ</t>
    </rPh>
    <phoneticPr fontId="1"/>
  </si>
  <si>
    <t>当日の運営単位</t>
    <rPh sb="0" eb="2">
      <t>トウジツ</t>
    </rPh>
    <rPh sb="3" eb="7">
      <t>ウンエイタンイ</t>
    </rPh>
    <phoneticPr fontId="1"/>
  </si>
  <si>
    <t>クラブの支援の単位</t>
    <rPh sb="4" eb="6">
      <t>シエン</t>
    </rPh>
    <rPh sb="7" eb="9">
      <t>タンイ</t>
    </rPh>
    <phoneticPr fontId="1"/>
  </si>
  <si>
    <t>当該クラブの支援の単位</t>
    <rPh sb="0" eb="2">
      <t>トウガイ</t>
    </rPh>
    <rPh sb="6" eb="8">
      <t>シエン</t>
    </rPh>
    <rPh sb="9" eb="11">
      <t>タンイ</t>
    </rPh>
    <phoneticPr fontId="5"/>
  </si>
  <si>
    <t>３.対象日の職員配置状況（各職員の勤務時間に○をつける）</t>
    <rPh sb="2" eb="5">
      <t>タイショウビ</t>
    </rPh>
    <rPh sb="6" eb="12">
      <t>ショクインハイチジョウキョウ</t>
    </rPh>
    <rPh sb="13" eb="16">
      <t>カクショクイン</t>
    </rPh>
    <rPh sb="17" eb="21">
      <t>キンムジカン</t>
    </rPh>
    <phoneticPr fontId="1"/>
  </si>
  <si>
    <t>○</t>
  </si>
  <si>
    <t>開始時間
（A)</t>
    <rPh sb="0" eb="2">
      <t>カイシ</t>
    </rPh>
    <rPh sb="2" eb="4">
      <t>ジカン</t>
    </rPh>
    <phoneticPr fontId="1"/>
  </si>
  <si>
    <t>開所時間
（B)‐（A)</t>
    <rPh sb="0" eb="2">
      <t>カイショ</t>
    </rPh>
    <rPh sb="2" eb="4">
      <t>ジカン</t>
    </rPh>
    <phoneticPr fontId="1"/>
  </si>
  <si>
    <t>開所/閉所チェック</t>
    <rPh sb="0" eb="2">
      <t>カイショ</t>
    </rPh>
    <rPh sb="3" eb="5">
      <t>ヘイショ</t>
    </rPh>
    <phoneticPr fontId="1"/>
  </si>
  <si>
    <t>無</t>
  </si>
  <si>
    <t>最低職員配置人数チェック</t>
    <rPh sb="0" eb="2">
      <t>サイテイ</t>
    </rPh>
    <rPh sb="2" eb="4">
      <t>ショクイン</t>
    </rPh>
    <rPh sb="4" eb="6">
      <t>ハイチ</t>
    </rPh>
    <rPh sb="6" eb="8">
      <t>ニンズウ</t>
    </rPh>
    <phoneticPr fontId="1"/>
  </si>
  <si>
    <t>支援員人数チェック</t>
    <rPh sb="0" eb="2">
      <t>シエン</t>
    </rPh>
    <rPh sb="2" eb="3">
      <t>イン</t>
    </rPh>
    <rPh sb="3" eb="5">
      <t>ニンズウ</t>
    </rPh>
    <rPh sb="4" eb="5">
      <t>ショクニン</t>
    </rPh>
    <phoneticPr fontId="1"/>
  </si>
  <si>
    <t>２単位以降</t>
    <rPh sb="1" eb="3">
      <t>タンイ</t>
    </rPh>
    <rPh sb="3" eb="5">
      <t>イコウ</t>
    </rPh>
    <phoneticPr fontId="1"/>
  </si>
  <si>
    <t>1単位</t>
    <rPh sb="1" eb="3">
      <t>タンイ</t>
    </rPh>
    <phoneticPr fontId="1"/>
  </si>
  <si>
    <t>終了時間
（B)</t>
    <rPh sb="0" eb="2">
      <t>シュウリョウ</t>
    </rPh>
    <rPh sb="2" eb="4">
      <t>ジカン</t>
    </rPh>
    <phoneticPr fontId="1"/>
  </si>
  <si>
    <t>当日の運営単位数のチェック</t>
    <rPh sb="0" eb="2">
      <t>トウジツ</t>
    </rPh>
    <rPh sb="3" eb="5">
      <t>ウンエイ</t>
    </rPh>
    <rPh sb="5" eb="7">
      <t>タンイ</t>
    </rPh>
    <rPh sb="7" eb="8">
      <t>スウ</t>
    </rPh>
    <phoneticPr fontId="1"/>
  </si>
  <si>
    <t>その他</t>
    <rPh sb="2" eb="3">
      <t>タ</t>
    </rPh>
    <phoneticPr fontId="1"/>
  </si>
  <si>
    <t>（</t>
    <phoneticPr fontId="1"/>
  </si>
  <si>
    <t>）</t>
    <phoneticPr fontId="1"/>
  </si>
  <si>
    <t>　日　　誌</t>
    <rPh sb="1" eb="2">
      <t>ヒ</t>
    </rPh>
    <rPh sb="4" eb="5">
      <t>シ</t>
    </rPh>
    <phoneticPr fontId="1"/>
  </si>
  <si>
    <t>　出勤簿</t>
    <rPh sb="1" eb="4">
      <t>シュッキンボ</t>
    </rPh>
    <phoneticPr fontId="1"/>
  </si>
  <si>
    <t>　シフト表</t>
    <rPh sb="4" eb="5">
      <t>ヒョウ</t>
    </rPh>
    <phoneticPr fontId="1"/>
  </si>
  <si>
    <t>当日利用児童数と支援単位名簿の一致</t>
    <rPh sb="0" eb="2">
      <t>トウジツ</t>
    </rPh>
    <rPh sb="2" eb="4">
      <t>リヨウ</t>
    </rPh>
    <rPh sb="4" eb="6">
      <t>ジドウ</t>
    </rPh>
    <rPh sb="6" eb="7">
      <t>スウ</t>
    </rPh>
    <rPh sb="8" eb="10">
      <t>シエン</t>
    </rPh>
    <rPh sb="10" eb="12">
      <t>タンイ</t>
    </rPh>
    <rPh sb="12" eb="14">
      <t>メイボ</t>
    </rPh>
    <rPh sb="15" eb="17">
      <t>イッチ</t>
    </rPh>
    <phoneticPr fontId="1"/>
  </si>
  <si>
    <t>確認資料</t>
    <rPh sb="0" eb="4">
      <t>カクニンシリョウ</t>
    </rPh>
    <phoneticPr fontId="1"/>
  </si>
  <si>
    <t>当日単位数及び最低職員配置基準を</t>
    <rPh sb="0" eb="2">
      <t>トウジツ</t>
    </rPh>
    <rPh sb="2" eb="5">
      <t>タンイスウ</t>
    </rPh>
    <rPh sb="5" eb="6">
      <t>オヨ</t>
    </rPh>
    <rPh sb="7" eb="9">
      <t>サイテイ</t>
    </rPh>
    <rPh sb="9" eb="11">
      <t>ショクイン</t>
    </rPh>
    <rPh sb="11" eb="13">
      <t>ハイチ</t>
    </rPh>
    <rPh sb="13" eb="15">
      <t>キジュン</t>
    </rPh>
    <phoneticPr fontId="1"/>
  </si>
  <si>
    <t>満たしている</t>
    <rPh sb="0" eb="1">
      <t>ミ</t>
    </rPh>
    <phoneticPr fontId="1"/>
  </si>
  <si>
    <t>自己検査日</t>
    <rPh sb="0" eb="4">
      <t>ジコケンサ</t>
    </rPh>
    <rPh sb="4" eb="5">
      <t>ヒ</t>
    </rPh>
    <phoneticPr fontId="5"/>
  </si>
  <si>
    <t>閉所時間</t>
    <rPh sb="0" eb="2">
      <t>ヘイショ</t>
    </rPh>
    <rPh sb="2" eb="4">
      <t>ジカン</t>
    </rPh>
    <phoneticPr fontId="1"/>
  </si>
  <si>
    <t>開設時間</t>
    <rPh sb="0" eb="2">
      <t>カイセツ</t>
    </rPh>
    <rPh sb="2" eb="4">
      <t>ジカン</t>
    </rPh>
    <phoneticPr fontId="1"/>
  </si>
  <si>
    <t>開所時間</t>
    <rPh sb="0" eb="2">
      <t>カイショ</t>
    </rPh>
    <rPh sb="2" eb="4">
      <t>ジカン</t>
    </rPh>
    <phoneticPr fontId="1"/>
  </si>
  <si>
    <t>開設エラー</t>
    <rPh sb="0" eb="2">
      <t>カイセツ</t>
    </rPh>
    <phoneticPr fontId="1"/>
  </si>
  <si>
    <t>閉所エラー</t>
    <rPh sb="0" eb="2">
      <t>ヘイショ</t>
    </rPh>
    <phoneticPr fontId="1"/>
  </si>
  <si>
    <t>1単位開設時間/閉所時間エラー</t>
    <rPh sb="1" eb="3">
      <t>タンイ</t>
    </rPh>
    <rPh sb="3" eb="5">
      <t>カイセツ</t>
    </rPh>
    <rPh sb="5" eb="7">
      <t>ジカン</t>
    </rPh>
    <rPh sb="8" eb="10">
      <t>ヘイショ</t>
    </rPh>
    <rPh sb="10" eb="12">
      <t>ジカン</t>
    </rPh>
    <phoneticPr fontId="1"/>
  </si>
  <si>
    <t>1単位目エラー</t>
    <rPh sb="1" eb="4">
      <t>タンイメ</t>
    </rPh>
    <phoneticPr fontId="1"/>
  </si>
  <si>
    <t>神奈川　太郎</t>
    <rPh sb="0" eb="3">
      <t>カナガワ</t>
    </rPh>
    <rPh sb="4" eb="6">
      <t>タロウ</t>
    </rPh>
    <phoneticPr fontId="1"/>
  </si>
  <si>
    <t>横浜　花子</t>
    <rPh sb="0" eb="2">
      <t>ヨコハマ</t>
    </rPh>
    <rPh sb="3" eb="5">
      <t>ハナコ</t>
    </rPh>
    <phoneticPr fontId="1"/>
  </si>
  <si>
    <t>※</t>
    <phoneticPr fontId="1"/>
  </si>
  <si>
    <t>青色</t>
    <rPh sb="0" eb="2">
      <t>アオイロ</t>
    </rPh>
    <phoneticPr fontId="1"/>
  </si>
  <si>
    <t>オレンジ色</t>
    <rPh sb="4" eb="5">
      <t>イロ</t>
    </rPh>
    <phoneticPr fontId="1"/>
  </si>
  <si>
    <r>
      <t>セルは記入項目です。</t>
    </r>
    <r>
      <rPr>
        <sz val="9"/>
        <rFont val="HGPｺﾞｼｯｸE"/>
        <family val="3"/>
        <charset val="128"/>
      </rPr>
      <t>（入力されていない場合は、正しくチェックがされない場合があります。漏れなく入力してください。）</t>
    </r>
    <rPh sb="3" eb="5">
      <t>キニュウ</t>
    </rPh>
    <rPh sb="5" eb="7">
      <t>コウモク</t>
    </rPh>
    <rPh sb="11" eb="13">
      <t>ニュウリョク</t>
    </rPh>
    <rPh sb="19" eb="21">
      <t>バアイ</t>
    </rPh>
    <rPh sb="23" eb="24">
      <t>タダ</t>
    </rPh>
    <rPh sb="35" eb="37">
      <t>バアイ</t>
    </rPh>
    <rPh sb="43" eb="44">
      <t>モ</t>
    </rPh>
    <rPh sb="47" eb="49">
      <t>ニュウリョク</t>
    </rPh>
    <phoneticPr fontId="1"/>
  </si>
  <si>
    <t>◎◎　◎◎</t>
    <phoneticPr fontId="1"/>
  </si>
  <si>
    <t>××　××</t>
    <phoneticPr fontId="1"/>
  </si>
  <si>
    <t>▽▽　▽▽</t>
    <phoneticPr fontId="1"/>
  </si>
  <si>
    <t>■■　■■</t>
    <phoneticPr fontId="1"/>
  </si>
  <si>
    <t>○○　○○</t>
    <phoneticPr fontId="1"/>
  </si>
  <si>
    <t>◇◇　◇◇</t>
    <phoneticPr fontId="1"/>
  </si>
  <si>
    <t>●●　●●</t>
    <phoneticPr fontId="1"/>
  </si>
  <si>
    <t>△△　△△</t>
    <phoneticPr fontId="1"/>
  </si>
  <si>
    <t>〇</t>
  </si>
  <si>
    <t>利用児童数</t>
    <rPh sb="0" eb="5">
      <t>リヨウジドウスウ</t>
    </rPh>
    <phoneticPr fontId="1"/>
  </si>
  <si>
    <t>横浜学童クラブ</t>
    <rPh sb="0" eb="2">
      <t>ヨコハマ</t>
    </rPh>
    <rPh sb="2" eb="4">
      <t>ガクドウ</t>
    </rPh>
    <phoneticPr fontId="1"/>
  </si>
  <si>
    <t>×</t>
  </si>
  <si>
    <t>△</t>
  </si>
  <si>
    <t>(理由）8：30までは単位１に所属する児童のみであったが、9:00以降単位２に所属する児童が登所したため、一時的に職員配置が不足してしまった。</t>
    <phoneticPr fontId="1"/>
  </si>
  <si>
    <t>基礎情報</t>
    <rPh sb="0" eb="2">
      <t>キソ</t>
    </rPh>
    <rPh sb="2" eb="4">
      <t>ジョウホウ</t>
    </rPh>
    <phoneticPr fontId="1"/>
  </si>
  <si>
    <t>「クラブの支援の単位」よりも「当日の運営単位」が少ない場合のみ、当該時間帯の利用児童数(最大）を入力します。</t>
    <rPh sb="5" eb="7">
      <t>シエン</t>
    </rPh>
    <rPh sb="8" eb="10">
      <t>タンイ</t>
    </rPh>
    <rPh sb="15" eb="17">
      <t>トウジツ</t>
    </rPh>
    <rPh sb="18" eb="20">
      <t>ウンエイ</t>
    </rPh>
    <rPh sb="20" eb="22">
      <t>タンイ</t>
    </rPh>
    <rPh sb="24" eb="25">
      <t>スク</t>
    </rPh>
    <rPh sb="27" eb="29">
      <t>バアイ</t>
    </rPh>
    <rPh sb="32" eb="34">
      <t>トウガイ</t>
    </rPh>
    <rPh sb="34" eb="37">
      <t>ジカンタイ</t>
    </rPh>
    <rPh sb="38" eb="40">
      <t>リヨウ</t>
    </rPh>
    <rPh sb="40" eb="42">
      <t>ジドウ</t>
    </rPh>
    <rPh sb="42" eb="43">
      <t>スウ</t>
    </rPh>
    <rPh sb="44" eb="46">
      <t>サイダイ</t>
    </rPh>
    <rPh sb="48" eb="50">
      <t>ニュウリョク</t>
    </rPh>
    <phoneticPr fontId="1"/>
  </si>
  <si>
    <t>※入力が必要な場合は、セルが「青色」に変わります。白色のままの場合は入力不要です。</t>
    <rPh sb="1" eb="3">
      <t>ニュウリョク</t>
    </rPh>
    <rPh sb="4" eb="6">
      <t>ヒツヨウ</t>
    </rPh>
    <rPh sb="7" eb="9">
      <t>バアイ</t>
    </rPh>
    <rPh sb="15" eb="17">
      <t>アオイロ</t>
    </rPh>
    <rPh sb="19" eb="20">
      <t>カ</t>
    </rPh>
    <rPh sb="25" eb="26">
      <t>シロ</t>
    </rPh>
    <rPh sb="26" eb="27">
      <t>イロ</t>
    </rPh>
    <rPh sb="31" eb="33">
      <t>バアイ</t>
    </rPh>
    <rPh sb="34" eb="36">
      <t>ニュウリョク</t>
    </rPh>
    <rPh sb="36" eb="38">
      <t>フヨウ</t>
    </rPh>
    <phoneticPr fontId="1"/>
  </si>
  <si>
    <t>当該職員が勤務している時間帯に「○」を選択します。</t>
    <rPh sb="5" eb="7">
      <t>キンム</t>
    </rPh>
    <phoneticPr fontId="1"/>
  </si>
  <si>
    <t>①</t>
    <phoneticPr fontId="1"/>
  </si>
  <si>
    <t>対象日</t>
    <rPh sb="0" eb="2">
      <t>タイショウ</t>
    </rPh>
    <rPh sb="2" eb="3">
      <t>ヒ</t>
    </rPh>
    <phoneticPr fontId="1"/>
  </si>
  <si>
    <t>②</t>
    <phoneticPr fontId="1"/>
  </si>
  <si>
    <t>調査対象日は、区から発出された通知に記載されている指定日を記載してください。</t>
    <phoneticPr fontId="1"/>
  </si>
  <si>
    <t>③</t>
    <phoneticPr fontId="1"/>
  </si>
  <si>
    <t>対象日の開所状況</t>
    <rPh sb="0" eb="2">
      <t>タイショウ</t>
    </rPh>
    <rPh sb="2" eb="3">
      <t>ヒ</t>
    </rPh>
    <rPh sb="4" eb="8">
      <t>カイショジョウキョウ</t>
    </rPh>
    <phoneticPr fontId="1"/>
  </si>
  <si>
    <t>④</t>
    <phoneticPr fontId="1"/>
  </si>
  <si>
    <t>調査対象日に運営している支援の単位数をプルダウンで選択します。</t>
    <rPh sb="0" eb="2">
      <t>チョウサ</t>
    </rPh>
    <rPh sb="2" eb="5">
      <t>タイショウビ</t>
    </rPh>
    <rPh sb="6" eb="8">
      <t>ウンエイ</t>
    </rPh>
    <phoneticPr fontId="1"/>
  </si>
  <si>
    <t>それぞれの支援の単位に所属する対象児童数を入力してください。</t>
    <rPh sb="11" eb="13">
      <t>ショゾク</t>
    </rPh>
    <rPh sb="15" eb="20">
      <t>タイショウジドウスウ</t>
    </rPh>
    <rPh sb="21" eb="23">
      <t>ニュウリョク</t>
    </rPh>
    <phoneticPr fontId="1"/>
  </si>
  <si>
    <t>⑤</t>
    <phoneticPr fontId="1"/>
  </si>
  <si>
    <t>⑥</t>
    <phoneticPr fontId="1"/>
  </si>
  <si>
    <t>調査対象日の支援の単位ごとの開始時間及び終了時間を入力します。</t>
    <phoneticPr fontId="1"/>
  </si>
  <si>
    <r>
      <rPr>
        <b/>
        <sz val="11"/>
        <color theme="1"/>
        <rFont val="ＭＳ Ｐゴシック"/>
        <family val="3"/>
        <charset val="128"/>
        <scheme val="minor"/>
      </rPr>
      <t>（入力不可）</t>
    </r>
    <r>
      <rPr>
        <sz val="11"/>
        <color theme="1"/>
        <rFont val="ＭＳ Ｐゴシック"/>
        <family val="2"/>
        <scheme val="minor"/>
      </rPr>
      <t>下記の開所時間を満たさない場合は、セルがオレンジ色になります。</t>
    </r>
    <rPh sb="1" eb="3">
      <t>ニュウリョク</t>
    </rPh>
    <rPh sb="3" eb="5">
      <t>フカ</t>
    </rPh>
    <rPh sb="6" eb="8">
      <t>カキ</t>
    </rPh>
    <rPh sb="9" eb="13">
      <t>カイショジカン</t>
    </rPh>
    <rPh sb="14" eb="15">
      <t>ミ</t>
    </rPh>
    <rPh sb="19" eb="21">
      <t>バアイ</t>
    </rPh>
    <rPh sb="30" eb="31">
      <t>イロ</t>
    </rPh>
    <phoneticPr fontId="1"/>
  </si>
  <si>
    <t>⑦</t>
    <phoneticPr fontId="1"/>
  </si>
  <si>
    <t>時間帯ごと（1セル＝30分）当日の運営単位を入力します。「２　対象日の開所状況」の開所時間と一致しているか確認します。</t>
    <phoneticPr fontId="1"/>
  </si>
  <si>
    <t>※「２　対象日の開所状況」から自動で算出されないため、矛盾していてもエラー判定となりません。</t>
    <phoneticPr fontId="1"/>
  </si>
  <si>
    <t>⑧</t>
    <phoneticPr fontId="1"/>
  </si>
  <si>
    <t>⑨</t>
    <phoneticPr fontId="1"/>
  </si>
  <si>
    <t>「利用児童数」と「当日の運営単位」を入力すると各時間帯において、利用児童数が単位あたり40人を超えた場合（利用児童数÷当日の運営単位＞40人）には、「当日の運営単位」のセルがオレンジ色になります。ただし、その時間帯に登所している児童全員が同一単位に所属している場合は、問題ありませんので、「当日利用児童数と支援単位名簿の一致」欄を以下の要領で「〇」ないし「×」を選択してください。※入力が必要な場合は、セルが「青色」に変わります。</t>
    <phoneticPr fontId="1"/>
  </si>
  <si>
    <r>
      <t>＜「当日利用児童数と支援単位名簿の一致」欄の判定基準＞　</t>
    </r>
    <r>
      <rPr>
        <sz val="10"/>
        <color theme="1"/>
        <rFont val="ＭＳ Ｐゴシック"/>
        <family val="3"/>
        <charset val="128"/>
        <scheme val="minor"/>
      </rPr>
      <t>※「当日の運営単位」にエラー（オレンジ色）が出た場合のみ利用</t>
    </r>
    <phoneticPr fontId="1"/>
  </si>
  <si>
    <t>「〇」＝利用児童がすべて同一単位に所属している（例：支援の単位１＝対象児童数:39人、登録児童数＝41人→利用児童数＝41人）</t>
    <rPh sb="4" eb="6">
      <t>リヨウ</t>
    </rPh>
    <rPh sb="14" eb="16">
      <t>タンイ</t>
    </rPh>
    <rPh sb="17" eb="19">
      <t>ショゾク</t>
    </rPh>
    <phoneticPr fontId="1"/>
  </si>
  <si>
    <t>「×」＝利用児童の所属する単位が同一ではない（例：利用児童数＝単位１：41人、単位２：1人、合計42名→まとめられないので×）</t>
    <rPh sb="9" eb="11">
      <t>ショゾク</t>
    </rPh>
    <rPh sb="13" eb="15">
      <t>タンイ</t>
    </rPh>
    <rPh sb="16" eb="18">
      <t>ドウイツ</t>
    </rPh>
    <phoneticPr fontId="1"/>
  </si>
  <si>
    <t>⑩</t>
    <phoneticPr fontId="1"/>
  </si>
  <si>
    <t>⑪</t>
    <phoneticPr fontId="1"/>
  </si>
  <si>
    <t>※⑦で入力した当日の運営単位数が不足している場合は、正しい最低配置人数が算出されませんので、注意してください。</t>
    <rPh sb="14" eb="15">
      <t>スウ</t>
    </rPh>
    <rPh sb="16" eb="18">
      <t>フソク</t>
    </rPh>
    <rPh sb="22" eb="24">
      <t>バアイ</t>
    </rPh>
    <rPh sb="26" eb="27">
      <t>タダ</t>
    </rPh>
    <rPh sb="29" eb="33">
      <t>サイテイハイチ</t>
    </rPh>
    <rPh sb="33" eb="35">
      <t>ニンズウ</t>
    </rPh>
    <rPh sb="36" eb="38">
      <t>サンシュツ</t>
    </rPh>
    <rPh sb="46" eb="48">
      <t>チュウイ</t>
    </rPh>
    <phoneticPr fontId="1"/>
  </si>
  <si>
    <r>
      <rPr>
        <b/>
        <sz val="11"/>
        <color theme="1"/>
        <rFont val="ＭＳ Ｐゴシック"/>
        <family val="3"/>
        <charset val="128"/>
        <scheme val="minor"/>
      </rPr>
      <t>（入力不可）</t>
    </r>
    <r>
      <rPr>
        <sz val="11"/>
        <color theme="1"/>
        <rFont val="ＭＳ Ｐゴシック"/>
        <family val="2"/>
        <scheme val="minor"/>
      </rPr>
      <t>⑦で入力した当日の運営単位における条例基準の最低配置人数と必要な支援員の人数</t>
    </r>
    <rPh sb="8" eb="10">
      <t>ニュウリョク</t>
    </rPh>
    <rPh sb="12" eb="14">
      <t>トウジツ</t>
    </rPh>
    <rPh sb="15" eb="19">
      <t>ウンエイタンイ</t>
    </rPh>
    <rPh sb="23" eb="27">
      <t>ジョウレイキジュン</t>
    </rPh>
    <rPh sb="28" eb="34">
      <t>サイテイハイチニンズウ</t>
    </rPh>
    <rPh sb="35" eb="37">
      <t>ヒツヨウ</t>
    </rPh>
    <rPh sb="38" eb="41">
      <t>シエンイン</t>
    </rPh>
    <rPh sb="42" eb="44">
      <t>ニンズウ</t>
    </rPh>
    <phoneticPr fontId="1"/>
  </si>
  <si>
    <r>
      <rPr>
        <b/>
        <sz val="11"/>
        <color theme="1"/>
        <rFont val="ＭＳ Ｐゴシック"/>
        <family val="3"/>
        <charset val="128"/>
        <scheme val="minor"/>
      </rPr>
      <t>（入力不可）</t>
    </r>
    <r>
      <rPr>
        <sz val="11"/>
        <color theme="1"/>
        <rFont val="ＭＳ Ｐゴシック"/>
        <family val="2"/>
        <scheme val="minor"/>
      </rPr>
      <t>「×」が表示されている場合は、その時間帯の運営単位が不足しています。</t>
    </r>
    <rPh sb="1" eb="5">
      <t>ニュウリョクフカ</t>
    </rPh>
    <rPh sb="10" eb="12">
      <t>ヒョウジ</t>
    </rPh>
    <rPh sb="17" eb="19">
      <t>バアイ</t>
    </rPh>
    <rPh sb="23" eb="26">
      <t>ジカンタイ</t>
    </rPh>
    <rPh sb="27" eb="31">
      <t>ウンエイタンイ</t>
    </rPh>
    <rPh sb="32" eb="34">
      <t>フソク</t>
    </rPh>
    <phoneticPr fontId="1"/>
  </si>
  <si>
    <t>対象日の職員配置状況</t>
    <phoneticPr fontId="1"/>
  </si>
  <si>
    <t>⑫</t>
    <phoneticPr fontId="1"/>
  </si>
  <si>
    <t>⑬</t>
    <phoneticPr fontId="1"/>
  </si>
  <si>
    <t>※１セル＝30分単位です。30分未満の勤務時間の場合には「△」を選択します。</t>
    <phoneticPr fontId="1"/>
  </si>
  <si>
    <t>⑭</t>
    <phoneticPr fontId="1"/>
  </si>
  <si>
    <t>職員人数が足りていない場合は、当該時間帯がエラー（オレンジ色）になります。</t>
    <phoneticPr fontId="1"/>
  </si>
  <si>
    <t>※（例：8:00～13:15の勤務の場合、8:00～13:00のセルは「〇」13:00～13:30のセルは「△」を入力）</t>
    <rPh sb="57" eb="59">
      <t>ニュウリョク</t>
    </rPh>
    <phoneticPr fontId="1"/>
  </si>
  <si>
    <t>※ただし「当日の運営単位数」がエラー（オレンジ色）になっている場合は、⑭は正しくチェックができません。</t>
    <rPh sb="23" eb="24">
      <t>イロ</t>
    </rPh>
    <rPh sb="31" eb="33">
      <t>バアイ</t>
    </rPh>
    <phoneticPr fontId="1"/>
  </si>
  <si>
    <t>　その場合は目視でチェックして下さい。</t>
    <phoneticPr fontId="1"/>
  </si>
  <si>
    <t>※上記の職員の勤務時間が30分に満たない「△」の場合であっても、当該確認表上、⑫⑬の職員配置は「〇」と同様の</t>
    <rPh sb="1" eb="3">
      <t>ジョウキ</t>
    </rPh>
    <rPh sb="4" eb="6">
      <t>ショクイン</t>
    </rPh>
    <rPh sb="7" eb="9">
      <t>キンム</t>
    </rPh>
    <rPh sb="9" eb="11">
      <t>ジカン</t>
    </rPh>
    <rPh sb="14" eb="15">
      <t>プン</t>
    </rPh>
    <rPh sb="16" eb="17">
      <t>ミ</t>
    </rPh>
    <rPh sb="24" eb="26">
      <t>バアイ</t>
    </rPh>
    <rPh sb="32" eb="34">
      <t>トウガイ</t>
    </rPh>
    <rPh sb="34" eb="36">
      <t>カクニン</t>
    </rPh>
    <rPh sb="36" eb="37">
      <t>ヒョウ</t>
    </rPh>
    <rPh sb="37" eb="38">
      <t>ジョウ</t>
    </rPh>
    <rPh sb="42" eb="44">
      <t>ショクイン</t>
    </rPh>
    <rPh sb="44" eb="46">
      <t>ハイチ</t>
    </rPh>
    <rPh sb="51" eb="53">
      <t>ドウヨウ</t>
    </rPh>
    <phoneticPr fontId="1"/>
  </si>
  <si>
    <t>判定をしてしまいます。そのため、「△」の時間帯については、配置が足りていたかどうか、出勤簿等をよく確認してください。</t>
    <phoneticPr fontId="1"/>
  </si>
  <si>
    <r>
      <rPr>
        <b/>
        <sz val="11"/>
        <color theme="1"/>
        <rFont val="ＭＳ Ｐゴシック"/>
        <family val="3"/>
        <charset val="128"/>
        <scheme val="minor"/>
      </rPr>
      <t>（入力不可）</t>
    </r>
    <r>
      <rPr>
        <sz val="11"/>
        <color theme="1"/>
        <rFont val="ＭＳ Ｐゴシック"/>
        <family val="2"/>
        <scheme val="minor"/>
      </rPr>
      <t>⑬で入力した各時間帯の職員配置人数が計算されています。（カッコ内は支援員の人数）。</t>
    </r>
    <rPh sb="8" eb="10">
      <t>ニュウリョク</t>
    </rPh>
    <rPh sb="12" eb="13">
      <t>カク</t>
    </rPh>
    <rPh sb="13" eb="16">
      <t>ジカンタイ</t>
    </rPh>
    <rPh sb="24" eb="26">
      <t>ケイサン</t>
    </rPh>
    <rPh sb="37" eb="38">
      <t>ナイ</t>
    </rPh>
    <rPh sb="39" eb="42">
      <t>シエンイン</t>
    </rPh>
    <rPh sb="43" eb="45">
      <t>ニンズウ</t>
    </rPh>
    <phoneticPr fontId="1"/>
  </si>
  <si>
    <t>⑮</t>
    <phoneticPr fontId="1"/>
  </si>
  <si>
    <r>
      <rPr>
        <b/>
        <sz val="11"/>
        <color theme="1"/>
        <rFont val="ＭＳ Ｐゴシック"/>
        <family val="3"/>
        <charset val="128"/>
        <scheme val="minor"/>
      </rPr>
      <t>（入力不可）</t>
    </r>
    <r>
      <rPr>
        <sz val="11"/>
        <color theme="1"/>
        <rFont val="ＭＳ Ｐゴシック"/>
        <family val="2"/>
        <scheme val="minor"/>
      </rPr>
      <t>⑭で入力した職員配置人数と⑩に表示されている最低配置人数を比較し、過不足を計算しています。</t>
    </r>
    <rPh sb="8" eb="10">
      <t>ニュウリョク</t>
    </rPh>
    <rPh sb="12" eb="18">
      <t>ショクインハイチニンズウ</t>
    </rPh>
    <rPh sb="21" eb="23">
      <t>ヒョウジ</t>
    </rPh>
    <rPh sb="28" eb="34">
      <t>サイテイハイチニンズウ</t>
    </rPh>
    <rPh sb="35" eb="37">
      <t>ヒカク</t>
    </rPh>
    <rPh sb="39" eb="42">
      <t>カブソク</t>
    </rPh>
    <rPh sb="43" eb="45">
      <t>ケイサン</t>
    </rPh>
    <phoneticPr fontId="1"/>
  </si>
  <si>
    <t>配置が不足している場合は、赤文字でマイナス表示となります。</t>
    <rPh sb="0" eb="2">
      <t>ハイチ</t>
    </rPh>
    <phoneticPr fontId="1"/>
  </si>
  <si>
    <t>⑯</t>
    <phoneticPr fontId="1"/>
  </si>
  <si>
    <t>上記を作成するに使用した確認資料にチェックを入れます。その他があれば、その他にチェック（☑）し、その資料名を</t>
    <rPh sb="0" eb="2">
      <t>ジョウキ</t>
    </rPh>
    <rPh sb="3" eb="5">
      <t>サクセイ</t>
    </rPh>
    <rPh sb="8" eb="10">
      <t>シヨウ</t>
    </rPh>
    <rPh sb="12" eb="14">
      <t>カクニン</t>
    </rPh>
    <rPh sb="14" eb="16">
      <t>シリョウ</t>
    </rPh>
    <rPh sb="22" eb="23">
      <t>イ</t>
    </rPh>
    <rPh sb="29" eb="30">
      <t>タ</t>
    </rPh>
    <rPh sb="37" eb="38">
      <t>タ</t>
    </rPh>
    <rPh sb="50" eb="52">
      <t>シリョウ</t>
    </rPh>
    <rPh sb="52" eb="53">
      <t>メイ</t>
    </rPh>
    <phoneticPr fontId="1"/>
  </si>
  <si>
    <t>入れてください。</t>
    <phoneticPr fontId="1"/>
  </si>
  <si>
    <t>⑰</t>
    <phoneticPr fontId="1"/>
  </si>
  <si>
    <t>「満たしていない」を選択し、その理由を記載してください。</t>
    <phoneticPr fontId="1"/>
  </si>
  <si>
    <t>・</t>
    <phoneticPr fontId="1"/>
  </si>
  <si>
    <t>その他提出にあたっての注意点（立入調査対象クラブ）</t>
    <rPh sb="2" eb="3">
      <t>タ</t>
    </rPh>
    <rPh sb="3" eb="5">
      <t>テイシュツ</t>
    </rPh>
    <rPh sb="11" eb="14">
      <t>チュウイテン</t>
    </rPh>
    <rPh sb="15" eb="19">
      <t>タチイリチョウサ</t>
    </rPh>
    <rPh sb="19" eb="21">
      <t>タイショウ</t>
    </rPh>
    <phoneticPr fontId="1"/>
  </si>
  <si>
    <t>提出にあたっては様式の「シート」をコピーして、１つのエクセルファイルにまとめて提出してください。</t>
    <phoneticPr fontId="1"/>
  </si>
  <si>
    <t>職員の個人名を含むため、提出にあたっては、ファイルに通知したパスワードを付けてください。</t>
    <rPh sb="26" eb="28">
      <t>ツウチ</t>
    </rPh>
    <phoneticPr fontId="1"/>
  </si>
  <si>
    <t>記入の概要</t>
    <rPh sb="0" eb="2">
      <t>キニュウ</t>
    </rPh>
    <rPh sb="3" eb="5">
      <t>ガイヨウ</t>
    </rPh>
    <phoneticPr fontId="1"/>
  </si>
  <si>
    <t>青色のセル以外は入力しないでください。（数式保護のため）</t>
    <rPh sb="0" eb="1">
      <t>アオ</t>
    </rPh>
    <phoneticPr fontId="1"/>
  </si>
  <si>
    <t>児童が属さない単位については入力不要です。</t>
    <phoneticPr fontId="1"/>
  </si>
  <si>
    <t>調査対象日１日につき、チェックシートを1枚を使用します。</t>
    <rPh sb="0" eb="2">
      <t>チョウサ</t>
    </rPh>
    <rPh sb="2" eb="5">
      <t>タイショウビ</t>
    </rPh>
    <phoneticPr fontId="1"/>
  </si>
  <si>
    <t>(理由）</t>
    <phoneticPr fontId="1"/>
  </si>
  <si>
    <t>当日勤務している当該職員の氏名を入力し、放課後児童支援員の資格の「有」「無」をプルダウンで選択します。</t>
    <rPh sb="13" eb="15">
      <t>シメイ</t>
    </rPh>
    <rPh sb="16" eb="18">
      <t>ニュウリョク</t>
    </rPh>
    <phoneticPr fontId="1"/>
  </si>
  <si>
    <t>「平日」「土曜日」「休業日」をプルダウンにより選択します。「平日」、「土曜日」「休業日」を選択しないと以降のエラー（オレンジ色）判定ができません。必ず選択してください。</t>
    <phoneticPr fontId="1"/>
  </si>
  <si>
    <t>土曜日</t>
  </si>
  <si>
    <t>運営主体名</t>
    <rPh sb="0" eb="4">
      <t>ウンエイシュタイ</t>
    </rPh>
    <rPh sb="4" eb="5">
      <t>メイ</t>
    </rPh>
    <phoneticPr fontId="5"/>
  </si>
  <si>
    <t>令和　６年　９月　２日</t>
    <rPh sb="0" eb="2">
      <t>レイワ</t>
    </rPh>
    <rPh sb="4" eb="5">
      <t>ネン</t>
    </rPh>
    <rPh sb="7" eb="8">
      <t>ガツ</t>
    </rPh>
    <rPh sb="10" eb="11">
      <t>ニチ</t>
    </rPh>
    <phoneticPr fontId="1"/>
  </si>
  <si>
    <t>またシートのタイトルは「令和○年〇月〇日」としてください。</t>
    <rPh sb="12" eb="14">
      <t>レイワ</t>
    </rPh>
    <rPh sb="15" eb="16">
      <t>ネン</t>
    </rPh>
    <phoneticPr fontId="1"/>
  </si>
  <si>
    <t>セルが出現した場合は、条例との矛盾がある項目です。</t>
    <rPh sb="3" eb="5">
      <t>シュツゲン</t>
    </rPh>
    <rPh sb="7" eb="9">
      <t>バアイ</t>
    </rPh>
    <rPh sb="11" eb="13">
      <t>ジョウレイ</t>
    </rPh>
    <rPh sb="15" eb="17">
      <t>ムジュン</t>
    </rPh>
    <rPh sb="20" eb="22">
      <t>コウモク</t>
    </rPh>
    <phoneticPr fontId="1"/>
  </si>
  <si>
    <t>株式会社みなとみらい</t>
    <rPh sb="0" eb="4">
      <t>カブシキガイシャ</t>
    </rPh>
    <phoneticPr fontId="1"/>
  </si>
  <si>
    <r>
      <t>◎</t>
    </r>
    <r>
      <rPr>
        <b/>
        <u/>
        <sz val="11"/>
        <color theme="1"/>
        <rFont val="ＭＳ Ｐゴシック"/>
        <family val="3"/>
        <charset val="128"/>
        <scheme val="minor"/>
      </rPr>
      <t>支援の単位</t>
    </r>
    <r>
      <rPr>
        <sz val="11"/>
        <color theme="1"/>
        <rFont val="ＭＳ Ｐゴシック"/>
        <family val="2"/>
        <scheme val="minor"/>
      </rPr>
      <t>ごとに、開所時間を満たしている必要があります。</t>
    </r>
    <phoneticPr fontId="1"/>
  </si>
  <si>
    <t>配置基準を満たしているか否かをチェックします。オレンジ色のセルがある場合には条例と矛盾点があるため、</t>
    <phoneticPr fontId="1"/>
  </si>
  <si>
    <t>【平　日】３時間以上　【土曜日・学校休業日】８時間以上</t>
    <rPh sb="6" eb="8">
      <t>ジカン</t>
    </rPh>
    <rPh sb="8" eb="10">
      <t>イジョウ</t>
    </rPh>
    <rPh sb="16" eb="21">
      <t>ガッコウキュウギョウビ</t>
    </rPh>
    <phoneticPr fontId="1"/>
  </si>
  <si>
    <t>満たしていない(※オレンジ色セルがあれば、条例との矛盾点あり。満たしていない場合は下記に理由を記載）</t>
    <rPh sb="0" eb="1">
      <t>ミ</t>
    </rPh>
    <rPh sb="13" eb="14">
      <t>イロ</t>
    </rPh>
    <rPh sb="21" eb="23">
      <t>ジョウレイ</t>
    </rPh>
    <rPh sb="25" eb="28">
      <t>ムジュンテン</t>
    </rPh>
    <rPh sb="31" eb="32">
      <t>ミ</t>
    </rPh>
    <rPh sb="38" eb="40">
      <t>バアイ</t>
    </rPh>
    <rPh sb="41" eb="43">
      <t>カキ</t>
    </rPh>
    <rPh sb="44" eb="46">
      <t>リユウ</t>
    </rPh>
    <rPh sb="47" eb="49">
      <t>キサイ</t>
    </rPh>
    <phoneticPr fontId="1"/>
  </si>
  <si>
    <t>【その他届出事業所】令和６年度　支援の単位及び職員最低配置人数確認表　記載例</t>
    <rPh sb="3" eb="4">
      <t>タ</t>
    </rPh>
    <rPh sb="4" eb="6">
      <t>トドケデ</t>
    </rPh>
    <rPh sb="6" eb="9">
      <t>ジギョウショ</t>
    </rPh>
    <rPh sb="10" eb="12">
      <t>レイワ</t>
    </rPh>
    <rPh sb="13" eb="15">
      <t>ネンド</t>
    </rPh>
    <rPh sb="16" eb="18">
      <t>シエン</t>
    </rPh>
    <rPh sb="19" eb="21">
      <t>タンイ</t>
    </rPh>
    <rPh sb="21" eb="22">
      <t>オヨ</t>
    </rPh>
    <rPh sb="23" eb="25">
      <t>ショクイン</t>
    </rPh>
    <rPh sb="25" eb="27">
      <t>サイテイ</t>
    </rPh>
    <rPh sb="27" eb="29">
      <t>ハイチ</t>
    </rPh>
    <rPh sb="29" eb="31">
      <t>ニンズウ</t>
    </rPh>
    <rPh sb="31" eb="34">
      <t>カクニンヒョウ</t>
    </rPh>
    <rPh sb="35" eb="38">
      <t>キサイレイ</t>
    </rPh>
    <phoneticPr fontId="1"/>
  </si>
  <si>
    <t>【その他届出事業所】令和６年度　支援の単位及び職員最低配置人数確認表 記載要領</t>
    <rPh sb="3" eb="4">
      <t>ホカ</t>
    </rPh>
    <rPh sb="4" eb="6">
      <t>トドケデ</t>
    </rPh>
    <rPh sb="6" eb="9">
      <t>ジギョウショ</t>
    </rPh>
    <phoneticPr fontId="1"/>
  </si>
  <si>
    <t>【その他届出事業所】令和６年度　支援の単位及び職員最低配置人数確認表</t>
    <rPh sb="3" eb="4">
      <t>ホカ</t>
    </rPh>
    <rPh sb="4" eb="6">
      <t>トドケデ</t>
    </rPh>
    <rPh sb="6" eb="9">
      <t>ジギョウショ</t>
    </rPh>
    <rPh sb="10" eb="12">
      <t>レイワ</t>
    </rPh>
    <rPh sb="13" eb="15">
      <t>ネンド</t>
    </rPh>
    <rPh sb="16" eb="18">
      <t>シエン</t>
    </rPh>
    <rPh sb="19" eb="21">
      <t>タンイ</t>
    </rPh>
    <rPh sb="21" eb="22">
      <t>オヨ</t>
    </rPh>
    <rPh sb="23" eb="25">
      <t>ショクイン</t>
    </rPh>
    <rPh sb="25" eb="27">
      <t>サイテイ</t>
    </rPh>
    <rPh sb="27" eb="29">
      <t>ハイチ</t>
    </rPh>
    <rPh sb="29" eb="31">
      <t>ニンズウ</t>
    </rPh>
    <rPh sb="31" eb="34">
      <t>カクニンヒョウ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</si>
</sst>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h:mm;@"/>
    <numFmt numFmtId="178" formatCode="h&quot;時&quot;mm&quot;分&quot;;@"/>
    <numFmt numFmtId="179" formatCode="0_);[Red]\(0\)"/>
    <numFmt numFmtId="180" formatCode="\(0\)"/>
    <numFmt numFmtId="181" formatCode="#,##0_ &quot;単&quot;&quot;位&quot;"/>
    <numFmt numFmtId="182" formatCode="h&quot;時間&quot;mm&quot;分&quot;"/>
    <numFmt numFmtId="183" formatCode="\(General\)"/>
    <numFmt numFmtId="184" formatCode="[&lt;=999]000;[&lt;=9999]000\-00;000\-0000"/>
    <numFmt numFmtId="185" formatCode="[$-411]ggge&quot;年&quot;m&quot;月&quot;d&quot;日&quot;;@"/>
    <numFmt numFmtId="186" formatCode="[$-F400]h:mm:ss\ AM/PM"/>
  </numFmts>
  <fonts count="37"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0"/>
      <name val="ＭＳ ゴシック"/>
      <family val="3"/>
      <charset val="128"/>
    </font>
    <font>
      <sz val="6"/>
      <name val="ＭＳ Ｐゴシック"/>
      <family val="3"/>
      <charset val="128"/>
    </font>
    <font>
      <sz val="8"/>
      <color theme="1"/>
      <name val="ＭＳ Ｐゴシック"/>
      <family val="2"/>
      <scheme val="minor"/>
    </font>
    <font>
      <b/>
      <sz val="11"/>
      <color theme="1"/>
      <name val="ＭＳ Ｐゴシック"/>
      <family val="3"/>
      <charset val="128"/>
      <scheme val="minor"/>
    </font>
    <font>
      <sz val="10"/>
      <name val="HGP創英角ｺﾞｼｯｸUB"/>
      <family val="3"/>
      <charset val="128"/>
    </font>
    <font>
      <sz val="11"/>
      <name val="ＭＳ Ｐゴシック"/>
      <family val="3"/>
      <charset val="128"/>
      <scheme val="minor"/>
    </font>
    <font>
      <sz val="11"/>
      <name val="ＭＳ Ｐゴシック"/>
      <family val="3"/>
      <charset val="128"/>
    </font>
    <font>
      <b/>
      <sz val="11"/>
      <color rgb="FFFF0000"/>
      <name val="ＭＳ Ｐゴシック"/>
      <family val="3"/>
      <charset val="128"/>
      <scheme val="minor"/>
    </font>
    <font>
      <sz val="11"/>
      <color theme="1"/>
      <name val="HGP創英角ｺﾞｼｯｸUB"/>
      <family val="3"/>
      <charset val="128"/>
    </font>
    <font>
      <sz val="7"/>
      <color theme="1"/>
      <name val="ＭＳ Ｐゴシック"/>
      <family val="3"/>
      <charset val="128"/>
      <scheme val="minor"/>
    </font>
    <font>
      <sz val="9"/>
      <name val="ＭＳ Ｐゴシック"/>
      <family val="3"/>
      <charset val="128"/>
      <scheme val="minor"/>
    </font>
    <font>
      <sz val="8"/>
      <name val="ＭＳ ゴシック"/>
      <family val="3"/>
      <charset val="128"/>
    </font>
    <font>
      <sz val="11"/>
      <name val="ＭＳ Ｐゴシック"/>
      <family val="2"/>
      <scheme val="minor"/>
    </font>
    <font>
      <sz val="8"/>
      <name val="ＭＳ Ｐゴシック"/>
      <family val="3"/>
      <charset val="128"/>
      <scheme val="minor"/>
    </font>
    <font>
      <b/>
      <sz val="11"/>
      <name val="ＭＳ Ｐゴシック"/>
      <family val="3"/>
      <charset val="128"/>
      <scheme val="minor"/>
    </font>
    <font>
      <b/>
      <sz val="8"/>
      <color rgb="FFFF0000"/>
      <name val="BIZ UDPゴシック"/>
      <family val="3"/>
      <charset val="128"/>
    </font>
    <font>
      <sz val="11"/>
      <color rgb="FFFF0000"/>
      <name val="ＭＳ Ｐゴシック"/>
      <family val="2"/>
      <scheme val="minor"/>
    </font>
    <font>
      <sz val="10"/>
      <name val="ＭＳ Ｐゴシック"/>
      <family val="3"/>
      <charset val="128"/>
      <scheme val="minor"/>
    </font>
    <font>
      <sz val="11"/>
      <color theme="1"/>
      <name val="ＭＳ Ｐゴシック"/>
      <family val="3"/>
      <charset val="128"/>
      <scheme val="minor"/>
    </font>
    <font>
      <sz val="16"/>
      <color rgb="FFFF0000"/>
      <name val="ＭＳ Ｐゴシック"/>
      <family val="3"/>
      <charset val="128"/>
      <scheme val="minor"/>
    </font>
    <font>
      <sz val="16"/>
      <color theme="1"/>
      <name val="ＭＳ Ｐゴシック"/>
      <family val="3"/>
      <charset val="128"/>
      <scheme val="minor"/>
    </font>
    <font>
      <sz val="14"/>
      <name val="HGPｺﾞｼｯｸE"/>
      <family val="3"/>
      <charset val="128"/>
    </font>
    <font>
      <sz val="14"/>
      <color theme="1"/>
      <name val="HGPｺﾞｼｯｸE"/>
      <family val="3"/>
      <charset val="128"/>
    </font>
    <font>
      <b/>
      <sz val="14"/>
      <name val="HGPｺﾞｼｯｸE"/>
      <family val="3"/>
      <charset val="128"/>
    </font>
    <font>
      <sz val="14"/>
      <color rgb="FFFF0000"/>
      <name val="HGPｺﾞｼｯｸE"/>
      <family val="3"/>
      <charset val="128"/>
    </font>
    <font>
      <sz val="9"/>
      <name val="HGPｺﾞｼｯｸE"/>
      <family val="3"/>
      <charset val="128"/>
    </font>
    <font>
      <b/>
      <sz val="14"/>
      <color theme="1"/>
      <name val="HGPｺﾞｼｯｸE"/>
      <family val="3"/>
      <charset val="128"/>
    </font>
    <font>
      <sz val="16"/>
      <name val="HGP創英角ｺﾞｼｯｸUB"/>
      <family val="3"/>
      <charset val="128"/>
    </font>
    <font>
      <sz val="11"/>
      <name val="HGP創英角ｺﾞｼｯｸUB"/>
      <family val="3"/>
      <charset val="128"/>
    </font>
    <font>
      <sz val="10"/>
      <color theme="1"/>
      <name val="ＭＳ Ｐゴシック"/>
      <family val="2"/>
      <scheme val="minor"/>
    </font>
    <font>
      <sz val="10"/>
      <color theme="1"/>
      <name val="ＭＳ Ｐゴシック"/>
      <family val="3"/>
      <charset val="128"/>
      <scheme val="minor"/>
    </font>
    <font>
      <b/>
      <u/>
      <sz val="11"/>
      <color theme="1"/>
      <name val="ＭＳ Ｐゴシック"/>
      <family val="3"/>
      <charset val="128"/>
      <scheme val="minor"/>
    </font>
    <font>
      <sz val="14"/>
      <color theme="1"/>
      <name val="HGP創英角ｺﾞｼｯｸUB"/>
      <family val="3"/>
      <charset val="128"/>
    </font>
  </fonts>
  <fills count="7">
    <fill>
      <patternFill patternType="none"/>
    </fill>
    <fill>
      <patternFill patternType="gray125"/>
    </fill>
    <fill>
      <patternFill patternType="solid">
        <fgColor rgb="FF99FF99"/>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275">
    <xf numFmtId="0" fontId="0" fillId="0" borderId="0" xfId="0"/>
    <xf numFmtId="0" fontId="0" fillId="0" borderId="1" xfId="0" applyBorder="1"/>
    <xf numFmtId="0" fontId="0" fillId="0" borderId="0" xfId="0" applyFont="1" applyBorder="1"/>
    <xf numFmtId="180" fontId="0" fillId="0" borderId="9" xfId="0" applyNumberFormat="1" applyBorder="1" applyAlignment="1">
      <alignment horizontal="center" vertical="center"/>
    </xf>
    <xf numFmtId="179" fontId="8" fillId="2" borderId="14" xfId="0" applyNumberFormat="1" applyFont="1" applyFill="1" applyBorder="1" applyAlignment="1" applyProtection="1">
      <alignment horizontal="center" vertical="center" shrinkToFit="1"/>
      <protection locked="0"/>
    </xf>
    <xf numFmtId="179" fontId="8" fillId="2" borderId="8" xfId="0" applyNumberFormat="1" applyFont="1" applyFill="1" applyBorder="1" applyAlignment="1" applyProtection="1">
      <alignment horizontal="center" vertical="center" shrinkToFit="1"/>
      <protection locked="0"/>
    </xf>
    <xf numFmtId="179" fontId="8" fillId="0" borderId="14" xfId="0" applyNumberFormat="1" applyFont="1" applyFill="1" applyBorder="1" applyAlignment="1" applyProtection="1">
      <alignment horizontal="center" vertical="center" shrinkToFit="1"/>
      <protection locked="0"/>
    </xf>
    <xf numFmtId="179" fontId="8" fillId="0" borderId="8" xfId="0"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0" fontId="11" fillId="0" borderId="0" xfId="0" applyFont="1"/>
    <xf numFmtId="180" fontId="0" fillId="0" borderId="16" xfId="0" applyNumberFormat="1" applyBorder="1" applyAlignment="1">
      <alignment horizontal="center" vertical="center"/>
    </xf>
    <xf numFmtId="179" fontId="8" fillId="0" borderId="4" xfId="0" applyNumberFormat="1" applyFont="1" applyFill="1" applyBorder="1" applyAlignment="1" applyProtection="1">
      <alignment horizontal="center" vertical="center" shrinkToFit="1"/>
      <protection locked="0"/>
    </xf>
    <xf numFmtId="179" fontId="8" fillId="2" borderId="4" xfId="0" applyNumberFormat="1" applyFont="1" applyFill="1" applyBorder="1" applyAlignment="1" applyProtection="1">
      <alignment horizontal="center" vertical="center" shrinkToFit="1"/>
      <protection locked="0"/>
    </xf>
    <xf numFmtId="180" fontId="0" fillId="0" borderId="2" xfId="0" applyNumberFormat="1" applyBorder="1" applyAlignment="1">
      <alignment horizontal="center" vertical="center"/>
    </xf>
    <xf numFmtId="0" fontId="0" fillId="0" borderId="17" xfId="0" applyBorder="1" applyAlignment="1">
      <alignment horizontal="center" vertical="center"/>
    </xf>
    <xf numFmtId="0" fontId="13" fillId="0" borderId="0" xfId="0" applyFont="1" applyFill="1" applyAlignment="1">
      <alignment horizontal="left" vertical="top"/>
    </xf>
    <xf numFmtId="0" fontId="0" fillId="0" borderId="0" xfId="0"/>
    <xf numFmtId="0" fontId="6" fillId="0" borderId="0" xfId="0" applyNumberFormat="1" applyFont="1"/>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9" fillId="3" borderId="9" xfId="0" applyNumberFormat="1" applyFont="1" applyFill="1" applyBorder="1" applyAlignment="1">
      <alignment horizontal="center" vertical="center"/>
    </xf>
    <xf numFmtId="0" fontId="0" fillId="0" borderId="16" xfId="0" applyBorder="1" applyAlignment="1">
      <alignment horizontal="center" vertical="center"/>
    </xf>
    <xf numFmtId="184" fontId="0" fillId="0" borderId="3" xfId="0" applyNumberFormat="1" applyFill="1" applyBorder="1" applyAlignment="1">
      <alignment horizontal="center"/>
    </xf>
    <xf numFmtId="179" fontId="8" fillId="0" borderId="5" xfId="0" applyNumberFormat="1" applyFont="1" applyFill="1" applyBorder="1" applyAlignment="1" applyProtection="1">
      <alignment horizontal="center" vertical="center" shrinkToFit="1"/>
      <protection locked="0"/>
    </xf>
    <xf numFmtId="184" fontId="0" fillId="2" borderId="3" xfId="0" applyNumberFormat="1" applyFill="1" applyBorder="1" applyAlignment="1">
      <alignment horizontal="left" vertical="center"/>
    </xf>
    <xf numFmtId="184" fontId="0" fillId="0" borderId="4" xfId="0" applyNumberFormat="1" applyFill="1" applyBorder="1" applyAlignment="1">
      <alignment horizontal="right" vertical="center"/>
    </xf>
    <xf numFmtId="184" fontId="0" fillId="0" borderId="5" xfId="0" applyNumberFormat="1" applyFill="1" applyBorder="1" applyAlignment="1">
      <alignment horizontal="left" vertical="center"/>
    </xf>
    <xf numFmtId="184" fontId="0" fillId="2" borderId="1" xfId="0" applyNumberFormat="1" applyFill="1" applyBorder="1" applyAlignment="1">
      <alignment horizontal="left" vertical="center"/>
    </xf>
    <xf numFmtId="184" fontId="0" fillId="2" borderId="19" xfId="0" applyNumberFormat="1" applyFill="1" applyBorder="1" applyAlignment="1">
      <alignment horizontal="left" vertical="center"/>
    </xf>
    <xf numFmtId="0" fontId="0" fillId="2" borderId="20" xfId="0" applyFill="1" applyBorder="1"/>
    <xf numFmtId="0" fontId="0" fillId="2" borderId="9" xfId="0" applyFill="1" applyBorder="1"/>
    <xf numFmtId="0" fontId="2" fillId="0" borderId="1" xfId="0" applyFont="1" applyBorder="1"/>
    <xf numFmtId="0" fontId="2" fillId="0" borderId="1" xfId="0" applyFont="1" applyBorder="1" applyAlignment="1">
      <alignment horizontal="center" vertical="center"/>
    </xf>
    <xf numFmtId="0" fontId="3" fillId="0" borderId="1" xfId="0" applyFont="1" applyBorder="1" applyAlignment="1">
      <alignment vertical="center"/>
    </xf>
    <xf numFmtId="178" fontId="3" fillId="0" borderId="1" xfId="0" applyNumberFormat="1" applyFont="1" applyBorder="1" applyAlignment="1">
      <alignment horizontal="center" vertical="center"/>
    </xf>
    <xf numFmtId="32"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20" fillId="0" borderId="0" xfId="0" applyFont="1" applyAlignment="1">
      <alignment horizontal="center"/>
    </xf>
    <xf numFmtId="0" fontId="22" fillId="0" borderId="0" xfId="0" applyFont="1"/>
    <xf numFmtId="0" fontId="22" fillId="0" borderId="0" xfId="0" applyFont="1" applyAlignment="1">
      <alignment horizontal="center" vertical="center"/>
    </xf>
    <xf numFmtId="0" fontId="18" fillId="0" borderId="0" xfId="0" applyFont="1" applyAlignment="1">
      <alignment horizontal="center"/>
    </xf>
    <xf numFmtId="0" fontId="23" fillId="0" borderId="0" xfId="0" applyFont="1" applyAlignment="1">
      <alignment horizontal="center"/>
    </xf>
    <xf numFmtId="0" fontId="24" fillId="0" borderId="0" xfId="0" applyFont="1"/>
    <xf numFmtId="0" fontId="27" fillId="0" borderId="0" xfId="0" applyFont="1" applyAlignment="1">
      <alignment horizontal="left"/>
    </xf>
    <xf numFmtId="0" fontId="28" fillId="0" borderId="0" xfId="0" applyFont="1" applyAlignment="1">
      <alignment horizontal="center"/>
    </xf>
    <xf numFmtId="0" fontId="26" fillId="0" borderId="0" xfId="0" applyFont="1"/>
    <xf numFmtId="0" fontId="25" fillId="0" borderId="0" xfId="0" applyFont="1" applyAlignment="1">
      <alignment horizontal="left"/>
    </xf>
    <xf numFmtId="0" fontId="25" fillId="0" borderId="0" xfId="0" applyFont="1" applyAlignment="1">
      <alignment horizontal="center"/>
    </xf>
    <xf numFmtId="0" fontId="0" fillId="0" borderId="18" xfId="0" applyFill="1" applyBorder="1" applyAlignment="1">
      <alignment vertical="center"/>
    </xf>
    <xf numFmtId="0" fontId="0" fillId="0" borderId="0" xfId="0" applyFill="1" applyBorder="1" applyAlignment="1">
      <alignment vertical="center"/>
    </xf>
    <xf numFmtId="0" fontId="18" fillId="0" borderId="0" xfId="0" applyFont="1" applyFill="1" applyBorder="1" applyAlignment="1">
      <alignment vertical="center"/>
    </xf>
    <xf numFmtId="186" fontId="0" fillId="0" borderId="0" xfId="0" applyNumberFormat="1"/>
    <xf numFmtId="182" fontId="0" fillId="0" borderId="0" xfId="0" applyNumberFormat="1"/>
    <xf numFmtId="179" fontId="8" fillId="0" borderId="0" xfId="0" applyNumberFormat="1" applyFont="1" applyFill="1" applyBorder="1" applyAlignment="1" applyProtection="1">
      <alignment horizontal="center" vertical="center" shrinkToFit="1"/>
      <protection locked="0"/>
    </xf>
    <xf numFmtId="179" fontId="9" fillId="0" borderId="0" xfId="0" applyNumberFormat="1" applyFont="1" applyFill="1" applyBorder="1" applyAlignment="1" applyProtection="1">
      <alignment vertical="center" shrinkToFit="1"/>
      <protection locked="0"/>
    </xf>
    <xf numFmtId="183" fontId="10" fillId="0" borderId="0" xfId="0" applyNumberFormat="1" applyFont="1" applyFill="1" applyBorder="1" applyAlignment="1" applyProtection="1">
      <alignment horizontal="center" vertical="center" shrinkToFit="1"/>
      <protection locked="0"/>
    </xf>
    <xf numFmtId="0" fontId="18" fillId="3" borderId="0" xfId="0" applyFont="1" applyFill="1" applyBorder="1" applyAlignment="1">
      <alignment horizontal="center" vertical="center"/>
    </xf>
    <xf numFmtId="0" fontId="18" fillId="3" borderId="0" xfId="0" applyNumberFormat="1" applyFont="1" applyFill="1" applyBorder="1" applyAlignment="1">
      <alignment horizontal="center" vertical="center"/>
    </xf>
    <xf numFmtId="0" fontId="0" fillId="0" borderId="0" xfId="0" applyFill="1" applyBorder="1" applyAlignment="1">
      <alignment horizontal="center" vertical="center"/>
    </xf>
    <xf numFmtId="180" fontId="0" fillId="0" borderId="0" xfId="0" applyNumberFormat="1" applyFill="1" applyBorder="1" applyAlignment="1">
      <alignment horizontal="center" vertical="center"/>
    </xf>
    <xf numFmtId="0" fontId="19" fillId="0" borderId="0" xfId="0" applyNumberFormat="1" applyFont="1" applyFill="1" applyBorder="1" applyAlignment="1">
      <alignment horizontal="center" vertical="center"/>
    </xf>
    <xf numFmtId="179" fontId="8" fillId="0" borderId="1" xfId="0" applyNumberFormat="1" applyFont="1" applyFill="1" applyBorder="1" applyAlignment="1" applyProtection="1">
      <alignment horizontal="center" vertical="center" shrinkToFit="1"/>
      <protection locked="0"/>
    </xf>
    <xf numFmtId="179" fontId="8" fillId="2" borderId="1" xfId="0" applyNumberFormat="1" applyFont="1" applyFill="1" applyBorder="1" applyAlignment="1" applyProtection="1">
      <alignment horizontal="center" vertical="center" shrinkToFit="1"/>
      <protection locked="0"/>
    </xf>
    <xf numFmtId="0" fontId="0" fillId="0" borderId="9" xfId="0" applyBorder="1" applyAlignment="1">
      <alignment horizontal="center"/>
    </xf>
    <xf numFmtId="0" fontId="7" fillId="0" borderId="9" xfId="0" applyFont="1" applyBorder="1" applyAlignment="1">
      <alignment horizontal="center"/>
    </xf>
    <xf numFmtId="0" fontId="18" fillId="3" borderId="1" xfId="0" applyNumberFormat="1" applyFont="1" applyFill="1" applyBorder="1" applyAlignment="1">
      <alignment horizontal="center" vertical="center" shrinkToFit="1"/>
    </xf>
    <xf numFmtId="0" fontId="0" fillId="0" borderId="0" xfId="0" applyFill="1" applyBorder="1" applyAlignment="1">
      <alignment horizontal="center"/>
    </xf>
    <xf numFmtId="0" fontId="27" fillId="0" borderId="0" xfId="0" applyFont="1" applyAlignment="1">
      <alignment horizontal="center"/>
    </xf>
    <xf numFmtId="0" fontId="0" fillId="0" borderId="2" xfId="0" applyBorder="1" applyAlignment="1">
      <alignment horizontal="center" vertical="center"/>
    </xf>
    <xf numFmtId="0" fontId="0" fillId="0" borderId="1" xfId="0" applyBorder="1" applyAlignment="1">
      <alignment horizontal="center"/>
    </xf>
    <xf numFmtId="0" fontId="3" fillId="0" borderId="1" xfId="0" applyFont="1" applyBorder="1" applyAlignment="1">
      <alignment horizontal="center" vertical="center"/>
    </xf>
    <xf numFmtId="184" fontId="0" fillId="2" borderId="4" xfId="0" applyNumberFormat="1" applyFill="1" applyBorder="1" applyAlignment="1">
      <alignment horizontal="left" vertical="center"/>
    </xf>
    <xf numFmtId="184" fontId="0" fillId="0" borderId="4" xfId="0" applyNumberFormat="1" applyFill="1" applyBorder="1" applyAlignment="1">
      <alignment horizontal="left" vertical="center"/>
    </xf>
    <xf numFmtId="0" fontId="0" fillId="0" borderId="1" xfId="0" applyBorder="1" applyAlignment="1">
      <alignment horizontal="center" vertical="center"/>
    </xf>
    <xf numFmtId="179" fontId="8" fillId="0" borderId="21"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0" fillId="0" borderId="0" xfId="0" applyBorder="1" applyAlignment="1">
      <alignment horizontal="center"/>
    </xf>
    <xf numFmtId="0" fontId="0" fillId="0" borderId="0" xfId="0" applyFill="1" applyBorder="1" applyAlignment="1">
      <alignment horizontal="center"/>
    </xf>
    <xf numFmtId="0" fontId="0" fillId="0" borderId="2" xfId="0" applyBorder="1" applyAlignment="1">
      <alignment horizontal="center" vertical="center"/>
    </xf>
    <xf numFmtId="0" fontId="16" fillId="0" borderId="0" xfId="0" applyFont="1" applyBorder="1" applyAlignment="1">
      <alignment horizontal="center"/>
    </xf>
    <xf numFmtId="0" fontId="9" fillId="0" borderId="0" xfId="0" applyFont="1" applyBorder="1" applyAlignment="1">
      <alignment horizontal="center"/>
    </xf>
    <xf numFmtId="0" fontId="17" fillId="0" borderId="0" xfId="0" applyFont="1" applyFill="1" applyBorder="1" applyAlignment="1">
      <alignment horizontal="center" shrinkToFit="1"/>
    </xf>
    <xf numFmtId="0" fontId="7" fillId="0" borderId="0" xfId="0" applyFont="1" applyBorder="1" applyAlignment="1">
      <alignment horizontal="center"/>
    </xf>
    <xf numFmtId="0" fontId="21" fillId="0" borderId="0" xfId="0" applyNumberFormat="1" applyFont="1" applyFill="1" applyBorder="1" applyAlignment="1">
      <alignment horizontal="center" vertical="center"/>
    </xf>
    <xf numFmtId="0" fontId="9" fillId="0" borderId="0" xfId="0" applyFont="1" applyFill="1" applyBorder="1" applyAlignment="1">
      <alignment horizontal="center"/>
    </xf>
    <xf numFmtId="0" fontId="0" fillId="0" borderId="6" xfId="0" applyFill="1" applyBorder="1" applyAlignment="1">
      <alignment horizontal="center" vertical="center" shrinkToFit="1"/>
    </xf>
    <xf numFmtId="183" fontId="0" fillId="0" borderId="6" xfId="0" applyNumberFormat="1" applyFill="1" applyBorder="1" applyAlignment="1">
      <alignment horizontal="center" vertical="center" shrinkToFit="1"/>
    </xf>
    <xf numFmtId="0" fontId="18" fillId="3" borderId="1" xfId="0" applyFont="1" applyFill="1" applyBorder="1" applyAlignment="1">
      <alignment horizontal="center" vertical="center" shrinkToFit="1"/>
    </xf>
    <xf numFmtId="0" fontId="0" fillId="0" borderId="0" xfId="0"/>
    <xf numFmtId="0" fontId="0" fillId="0" borderId="1" xfId="0" applyBorder="1"/>
    <xf numFmtId="0" fontId="0" fillId="0" borderId="0" xfId="0" applyFont="1" applyBorder="1"/>
    <xf numFmtId="0" fontId="6" fillId="0" borderId="0" xfId="0" applyNumberFormat="1" applyFont="1"/>
    <xf numFmtId="0" fontId="0" fillId="0" borderId="0" xfId="0" applyAlignment="1">
      <alignment horizontal="center" vertical="center"/>
    </xf>
    <xf numFmtId="180" fontId="0" fillId="0" borderId="9" xfId="0" applyNumberFormat="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9" fontId="8" fillId="2" borderId="14" xfId="0" applyNumberFormat="1" applyFont="1" applyFill="1" applyBorder="1" applyAlignment="1" applyProtection="1">
      <alignment horizontal="center" vertical="center" shrinkToFit="1"/>
      <protection locked="0"/>
    </xf>
    <xf numFmtId="179" fontId="8" fillId="2" borderId="8" xfId="0" applyNumberFormat="1" applyFont="1" applyFill="1" applyBorder="1" applyAlignment="1" applyProtection="1">
      <alignment horizontal="center" vertical="center" shrinkToFit="1"/>
      <protection locked="0"/>
    </xf>
    <xf numFmtId="179" fontId="8" fillId="0" borderId="14" xfId="0" applyNumberFormat="1" applyFont="1" applyFill="1" applyBorder="1" applyAlignment="1" applyProtection="1">
      <alignment horizontal="center" vertical="center" shrinkToFit="1"/>
      <protection locked="0"/>
    </xf>
    <xf numFmtId="179" fontId="8" fillId="0" borderId="8" xfId="0" applyNumberFormat="1" applyFont="1" applyFill="1" applyBorder="1" applyAlignment="1" applyProtection="1">
      <alignment horizontal="center" vertical="center" shrinkToFit="1"/>
      <protection locked="0"/>
    </xf>
    <xf numFmtId="0" fontId="11" fillId="0" borderId="0" xfId="0" applyFont="1"/>
    <xf numFmtId="180" fontId="0" fillId="0" borderId="16" xfId="0" applyNumberFormat="1" applyBorder="1" applyAlignment="1">
      <alignment horizontal="center" vertical="center"/>
    </xf>
    <xf numFmtId="179" fontId="8" fillId="0" borderId="4" xfId="0" applyNumberFormat="1" applyFont="1" applyFill="1" applyBorder="1" applyAlignment="1" applyProtection="1">
      <alignment horizontal="center" vertical="center" shrinkToFit="1"/>
      <protection locked="0"/>
    </xf>
    <xf numFmtId="179" fontId="8" fillId="2" borderId="4" xfId="0" applyNumberFormat="1" applyFont="1" applyFill="1" applyBorder="1" applyAlignment="1" applyProtection="1">
      <alignment horizontal="center" vertical="center" shrinkToFit="1"/>
      <protection locked="0"/>
    </xf>
    <xf numFmtId="180" fontId="0" fillId="0" borderId="2" xfId="0" applyNumberForma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xf>
    <xf numFmtId="0" fontId="13" fillId="0" borderId="0" xfId="0" applyFont="1" applyFill="1" applyAlignment="1">
      <alignment horizontal="left" vertical="top"/>
    </xf>
    <xf numFmtId="0" fontId="0" fillId="0" borderId="1" xfId="0" applyBorder="1" applyAlignment="1">
      <alignment horizontal="center" vertical="center"/>
    </xf>
    <xf numFmtId="0" fontId="19" fillId="3" borderId="9" xfId="0" applyNumberFormat="1" applyFont="1" applyFill="1" applyBorder="1" applyAlignment="1">
      <alignment horizontal="center" vertical="center"/>
    </xf>
    <xf numFmtId="0" fontId="0" fillId="0" borderId="16" xfId="0" applyBorder="1" applyAlignment="1">
      <alignment horizontal="center" vertical="center"/>
    </xf>
    <xf numFmtId="184" fontId="0" fillId="0" borderId="3" xfId="0" applyNumberFormat="1" applyFill="1" applyBorder="1" applyAlignment="1">
      <alignment horizontal="center"/>
    </xf>
    <xf numFmtId="179" fontId="8" fillId="0" borderId="5" xfId="0" applyNumberFormat="1" applyFont="1" applyFill="1" applyBorder="1" applyAlignment="1" applyProtection="1">
      <alignment horizontal="center" vertical="center" shrinkToFit="1"/>
      <protection locked="0"/>
    </xf>
    <xf numFmtId="184" fontId="0" fillId="2" borderId="4" xfId="0" applyNumberFormat="1" applyFill="1" applyBorder="1" applyAlignment="1">
      <alignment horizontal="left" vertical="center"/>
    </xf>
    <xf numFmtId="184" fontId="0" fillId="2" borderId="3" xfId="0" applyNumberFormat="1" applyFill="1" applyBorder="1" applyAlignment="1">
      <alignment horizontal="left" vertical="center"/>
    </xf>
    <xf numFmtId="184" fontId="0" fillId="0" borderId="4" xfId="0" applyNumberFormat="1" applyFill="1" applyBorder="1" applyAlignment="1">
      <alignment horizontal="left" vertical="center"/>
    </xf>
    <xf numFmtId="184" fontId="0" fillId="0" borderId="4" xfId="0" applyNumberFormat="1" applyFill="1" applyBorder="1" applyAlignment="1">
      <alignment horizontal="right" vertical="center"/>
    </xf>
    <xf numFmtId="184" fontId="0" fillId="0" borderId="5" xfId="0" applyNumberFormat="1" applyFill="1" applyBorder="1" applyAlignment="1">
      <alignment horizontal="left" vertical="center"/>
    </xf>
    <xf numFmtId="0" fontId="2" fillId="0" borderId="1" xfId="0" applyFont="1" applyBorder="1"/>
    <xf numFmtId="0" fontId="2" fillId="0" borderId="1" xfId="0" applyFont="1" applyBorder="1" applyAlignment="1">
      <alignment horizontal="center" vertical="center"/>
    </xf>
    <xf numFmtId="0" fontId="3" fillId="0" borderId="1" xfId="0" applyFont="1" applyBorder="1" applyAlignment="1">
      <alignment vertical="center"/>
    </xf>
    <xf numFmtId="178" fontId="3" fillId="0" borderId="1" xfId="0" applyNumberFormat="1" applyFont="1" applyBorder="1" applyAlignment="1">
      <alignment horizontal="center" vertical="center"/>
    </xf>
    <xf numFmtId="32"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9"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20" fillId="0" borderId="0" xfId="0" applyFont="1" applyAlignment="1">
      <alignment horizontal="center"/>
    </xf>
    <xf numFmtId="0" fontId="22" fillId="0" borderId="0" xfId="0" applyFont="1"/>
    <xf numFmtId="0" fontId="22" fillId="0" borderId="0" xfId="0" applyFont="1" applyAlignment="1">
      <alignment horizontal="center" vertical="center"/>
    </xf>
    <xf numFmtId="0" fontId="18" fillId="0" borderId="0" xfId="0" applyFont="1" applyAlignment="1">
      <alignment horizontal="center"/>
    </xf>
    <xf numFmtId="0" fontId="23" fillId="0" borderId="0" xfId="0" applyFont="1" applyAlignment="1">
      <alignment horizontal="center"/>
    </xf>
    <xf numFmtId="0" fontId="24" fillId="0" borderId="0" xfId="0" applyFont="1"/>
    <xf numFmtId="0" fontId="27" fillId="0" borderId="0" xfId="0" applyFont="1" applyAlignment="1">
      <alignment horizontal="left"/>
    </xf>
    <xf numFmtId="0" fontId="27" fillId="0" borderId="0" xfId="0" applyFont="1" applyAlignment="1">
      <alignment horizontal="center"/>
    </xf>
    <xf numFmtId="0" fontId="28" fillId="0" borderId="0" xfId="0" applyFont="1" applyAlignment="1">
      <alignment horizontal="center"/>
    </xf>
    <xf numFmtId="0" fontId="26" fillId="0" borderId="0" xfId="0" applyFont="1"/>
    <xf numFmtId="0" fontId="25" fillId="0" borderId="0" xfId="0" applyFont="1" applyAlignment="1">
      <alignment horizontal="left"/>
    </xf>
    <xf numFmtId="0" fontId="25" fillId="0" borderId="0" xfId="0" applyFont="1" applyAlignment="1">
      <alignment horizontal="center"/>
    </xf>
    <xf numFmtId="0" fontId="0" fillId="0" borderId="0" xfId="0" applyFill="1" applyBorder="1" applyAlignment="1">
      <alignment horizontal="center"/>
    </xf>
    <xf numFmtId="0" fontId="0" fillId="0" borderId="0" xfId="0" applyFill="1" applyBorder="1" applyAlignment="1">
      <alignment horizontal="center" vertical="center"/>
    </xf>
    <xf numFmtId="180" fontId="0" fillId="0" borderId="0" xfId="0" applyNumberFormat="1" applyFill="1" applyBorder="1" applyAlignment="1">
      <alignment horizontal="center" vertical="center"/>
    </xf>
    <xf numFmtId="0" fontId="19" fillId="0" borderId="0" xfId="0" applyNumberFormat="1" applyFont="1" applyFill="1" applyBorder="1" applyAlignment="1">
      <alignment horizontal="center" vertical="center"/>
    </xf>
    <xf numFmtId="183" fontId="10" fillId="0" borderId="0" xfId="0" applyNumberFormat="1" applyFont="1" applyFill="1" applyBorder="1" applyAlignment="1" applyProtection="1">
      <alignment horizontal="center" vertical="center" shrinkToFit="1"/>
      <protection locked="0"/>
    </xf>
    <xf numFmtId="179" fontId="8" fillId="0" borderId="21"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0" fillId="0" borderId="0" xfId="0" applyAlignment="1">
      <alignment vertical="center"/>
    </xf>
    <xf numFmtId="0" fontId="0" fillId="0" borderId="0" xfId="0" applyAlignment="1"/>
    <xf numFmtId="0" fontId="6" fillId="0" borderId="0" xfId="0" applyNumberFormat="1" applyFont="1" applyAlignment="1">
      <alignment horizontal="center" vertical="center"/>
    </xf>
    <xf numFmtId="0" fontId="0" fillId="0" borderId="0" xfId="0" applyAlignment="1">
      <alignment vertical="center" wrapText="1"/>
    </xf>
    <xf numFmtId="0" fontId="0" fillId="0" borderId="0" xfId="0" applyAlignment="1">
      <alignment vertical="top" wrapText="1"/>
    </xf>
    <xf numFmtId="0" fontId="22" fillId="0" borderId="0" xfId="0" applyFont="1" applyAlignment="1">
      <alignment vertical="center"/>
    </xf>
    <xf numFmtId="0" fontId="33" fillId="0" borderId="0" xfId="0" applyFont="1" applyBorder="1" applyAlignment="1">
      <alignment vertical="top" wrapText="1"/>
    </xf>
    <xf numFmtId="0" fontId="33" fillId="0" borderId="0" xfId="0" applyNumberFormat="1" applyFont="1" applyAlignment="1">
      <alignment vertical="center"/>
    </xf>
    <xf numFmtId="0" fontId="34" fillId="0" borderId="0" xfId="0" applyFont="1" applyAlignment="1">
      <alignment vertical="center"/>
    </xf>
    <xf numFmtId="0" fontId="0" fillId="0" borderId="0" xfId="0" applyAlignment="1">
      <alignment horizontal="center" vertical="center"/>
    </xf>
    <xf numFmtId="0" fontId="31" fillId="0" borderId="0" xfId="0" applyFont="1" applyAlignment="1">
      <alignment horizontal="center" vertical="center"/>
    </xf>
    <xf numFmtId="0" fontId="27" fillId="2" borderId="0" xfId="0" applyFont="1" applyFill="1" applyAlignment="1">
      <alignment horizontal="center"/>
    </xf>
    <xf numFmtId="0" fontId="27" fillId="0" borderId="0" xfId="0" applyFont="1" applyAlignment="1">
      <alignment horizontal="center"/>
    </xf>
    <xf numFmtId="0" fontId="27" fillId="5" borderId="0" xfId="0" applyFont="1" applyFill="1" applyAlignment="1">
      <alignment horizontal="center" shrinkToFit="1"/>
    </xf>
    <xf numFmtId="0" fontId="30" fillId="0" borderId="0" xfId="0" applyFont="1" applyAlignment="1">
      <alignment horizontal="center" shrinkToFit="1"/>
    </xf>
    <xf numFmtId="0" fontId="30" fillId="0" borderId="0" xfId="0" applyFont="1" applyAlignment="1">
      <alignment shrinkToFit="1"/>
    </xf>
    <xf numFmtId="49" fontId="4" fillId="0" borderId="1" xfId="0" applyNumberFormat="1" applyFont="1" applyFill="1" applyBorder="1" applyAlignment="1" applyProtection="1">
      <alignment horizontal="center" vertical="center"/>
    </xf>
    <xf numFmtId="0" fontId="7" fillId="2" borderId="3" xfId="0" applyFont="1" applyFill="1" applyBorder="1" applyAlignment="1">
      <alignment horizontal="center" shrinkToFit="1"/>
    </xf>
    <xf numFmtId="0" fontId="7" fillId="2" borderId="4" xfId="0" applyFont="1" applyFill="1" applyBorder="1" applyAlignment="1">
      <alignment horizontal="center" shrinkToFit="1"/>
    </xf>
    <xf numFmtId="0" fontId="7" fillId="2" borderId="5" xfId="0" applyFont="1" applyFill="1" applyBorder="1" applyAlignment="1">
      <alignment horizontal="center" shrinkToFit="1"/>
    </xf>
    <xf numFmtId="49" fontId="4" fillId="4" borderId="1" xfId="0"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49" fontId="15" fillId="0" borderId="1" xfId="0" applyNumberFormat="1" applyFont="1" applyFill="1" applyBorder="1" applyAlignment="1" applyProtection="1">
      <alignment horizontal="center" vertical="center"/>
    </xf>
    <xf numFmtId="181" fontId="18" fillId="2" borderId="1" xfId="0" applyNumberFormat="1" applyFont="1" applyFill="1" applyBorder="1" applyAlignment="1">
      <alignment horizontal="center"/>
    </xf>
    <xf numFmtId="49" fontId="4" fillId="0" borderId="11" xfId="0" applyNumberFormat="1" applyFont="1"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7" fillId="2" borderId="3"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2" borderId="1" xfId="0" applyFont="1" applyFill="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185" fontId="7" fillId="2" borderId="1" xfId="0" applyNumberFormat="1" applyFont="1" applyFill="1" applyBorder="1" applyAlignment="1">
      <alignment horizontal="center" vertical="center"/>
    </xf>
    <xf numFmtId="0" fontId="2" fillId="0" borderId="11" xfId="0" applyFont="1" applyBorder="1" applyAlignment="1"/>
    <xf numFmtId="0" fontId="2" fillId="0" borderId="10" xfId="0" applyFont="1" applyBorder="1" applyAlignment="1"/>
    <xf numFmtId="0" fontId="2" fillId="0" borderId="12" xfId="0" applyFont="1" applyBorder="1" applyAlignment="1"/>
    <xf numFmtId="0" fontId="3" fillId="0" borderId="13" xfId="0" applyFont="1" applyBorder="1" applyAlignment="1"/>
    <xf numFmtId="0" fontId="3" fillId="0" borderId="2" xfId="0" applyFont="1" applyBorder="1" applyAlignment="1"/>
    <xf numFmtId="0" fontId="3" fillId="0" borderId="15" xfId="0" applyFont="1" applyBorder="1" applyAlignment="1"/>
    <xf numFmtId="20"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176" fontId="12" fillId="2" borderId="3" xfId="0" applyNumberFormat="1"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177" fontId="12" fillId="2" borderId="3" xfId="0" applyNumberFormat="1" applyFont="1" applyFill="1" applyBorder="1" applyAlignment="1">
      <alignment horizontal="center" vertical="center"/>
    </xf>
    <xf numFmtId="177" fontId="12" fillId="2" borderId="4" xfId="0" applyNumberFormat="1" applyFont="1" applyFill="1" applyBorder="1" applyAlignment="1">
      <alignment horizontal="center" vertical="center"/>
    </xf>
    <xf numFmtId="177" fontId="12" fillId="2" borderId="5" xfId="0" applyNumberFormat="1" applyFont="1" applyFill="1" applyBorder="1" applyAlignment="1">
      <alignment horizontal="center" vertical="center"/>
    </xf>
    <xf numFmtId="182" fontId="18" fillId="0" borderId="1" xfId="0" applyNumberFormat="1" applyFont="1" applyFill="1" applyBorder="1" applyAlignment="1">
      <alignment horizontal="center" vertical="center"/>
    </xf>
    <xf numFmtId="178" fontId="7" fillId="0" borderId="3" xfId="0" applyNumberFormat="1" applyFont="1" applyFill="1" applyBorder="1" applyAlignment="1">
      <alignment horizontal="center" vertical="center"/>
    </xf>
    <xf numFmtId="178" fontId="7" fillId="0" borderId="4" xfId="0" applyNumberFormat="1" applyFont="1" applyFill="1" applyBorder="1" applyAlignment="1">
      <alignment horizontal="center" vertical="center"/>
    </xf>
    <xf numFmtId="178" fontId="7" fillId="0" borderId="5" xfId="0" applyNumberFormat="1" applyFont="1" applyFill="1" applyBorder="1" applyAlignment="1">
      <alignment horizontal="center" vertical="center"/>
    </xf>
    <xf numFmtId="177" fontId="32" fillId="2" borderId="3" xfId="0" applyNumberFormat="1" applyFont="1" applyFill="1" applyBorder="1" applyAlignment="1">
      <alignment horizontal="center" vertical="center"/>
    </xf>
    <xf numFmtId="177" fontId="32" fillId="2" borderId="4" xfId="0" applyNumberFormat="1" applyFont="1" applyFill="1" applyBorder="1" applyAlignment="1">
      <alignment horizontal="center" vertical="center"/>
    </xf>
    <xf numFmtId="177" fontId="32" fillId="2" borderId="5" xfId="0" applyNumberFormat="1" applyFont="1" applyFill="1" applyBorder="1" applyAlignment="1">
      <alignment horizontal="center" vertical="center"/>
    </xf>
    <xf numFmtId="176" fontId="12" fillId="2" borderId="3" xfId="0" applyNumberFormat="1" applyFont="1" applyFill="1" applyBorder="1" applyAlignment="1">
      <alignment horizontal="center"/>
    </xf>
    <xf numFmtId="176" fontId="12" fillId="2" borderId="4" xfId="0" applyNumberFormat="1" applyFont="1" applyFill="1" applyBorder="1" applyAlignment="1">
      <alignment horizontal="center"/>
    </xf>
    <xf numFmtId="176" fontId="12" fillId="2" borderId="5" xfId="0" applyNumberFormat="1" applyFont="1" applyFill="1" applyBorder="1" applyAlignment="1">
      <alignment horizontal="center"/>
    </xf>
    <xf numFmtId="20"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20" fontId="0" fillId="0" borderId="0" xfId="0" applyNumberFormat="1" applyFill="1" applyBorder="1" applyAlignment="1">
      <alignment horizontal="center"/>
    </xf>
    <xf numFmtId="0" fontId="0" fillId="0" borderId="0" xfId="0" applyFill="1" applyBorder="1" applyAlignment="1">
      <alignment horizontal="center"/>
    </xf>
    <xf numFmtId="0" fontId="0" fillId="0" borderId="10" xfId="0" applyBorder="1" applyAlignment="1">
      <alignment horizontal="center"/>
    </xf>
    <xf numFmtId="20" fontId="0" fillId="0" borderId="0" xfId="0" applyNumberFormat="1" applyAlignment="1">
      <alignment horizontal="center"/>
    </xf>
    <xf numFmtId="0" fontId="0" fillId="0" borderId="0" xfId="0" applyAlignment="1">
      <alignment horizontal="center"/>
    </xf>
    <xf numFmtId="20" fontId="0" fillId="0" borderId="0" xfId="0" applyNumberFormat="1" applyBorder="1" applyAlignment="1">
      <alignment horizontal="center"/>
    </xf>
    <xf numFmtId="0" fontId="0" fillId="0" borderId="2" xfId="0"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17" fillId="0" borderId="3" xfId="0" applyFont="1" applyFill="1" applyBorder="1" applyAlignment="1">
      <alignment horizontal="center" shrinkToFit="1"/>
    </xf>
    <xf numFmtId="0" fontId="17" fillId="0" borderId="4" xfId="0" applyFont="1" applyFill="1" applyBorder="1" applyAlignment="1">
      <alignment horizontal="center" shrinkToFit="1"/>
    </xf>
    <xf numFmtId="0" fontId="17" fillId="0" borderId="5" xfId="0" applyFont="1" applyFill="1" applyBorder="1" applyAlignment="1">
      <alignment horizontal="center" shrinkToFit="1"/>
    </xf>
    <xf numFmtId="0" fontId="7" fillId="0" borderId="11" xfId="0" applyFont="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21" fillId="3" borderId="3" xfId="0" applyNumberFormat="1" applyFont="1" applyFill="1" applyBorder="1" applyAlignment="1">
      <alignment horizontal="center" vertical="center"/>
    </xf>
    <xf numFmtId="0" fontId="21" fillId="3" borderId="4" xfId="0" applyNumberFormat="1" applyFont="1" applyFill="1" applyBorder="1" applyAlignment="1">
      <alignment horizontal="center" vertical="center"/>
    </xf>
    <xf numFmtId="0" fontId="21" fillId="3" borderId="5" xfId="0" applyNumberFormat="1" applyFont="1" applyFill="1" applyBorder="1" applyAlignment="1">
      <alignment horizontal="center" vertical="center"/>
    </xf>
    <xf numFmtId="0" fontId="0" fillId="2" borderId="1" xfId="0" applyFill="1" applyBorder="1" applyAlignment="1">
      <alignment horizontal="center"/>
    </xf>
    <xf numFmtId="20" fontId="0" fillId="0" borderId="2" xfId="0" applyNumberFormat="1" applyBorder="1" applyAlignment="1">
      <alignment horizontal="center"/>
    </xf>
    <xf numFmtId="0" fontId="33"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20" fontId="0" fillId="0" borderId="18" xfId="0" applyNumberFormat="1"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9" fillId="3" borderId="5" xfId="0" applyFont="1" applyFill="1" applyBorder="1" applyAlignment="1">
      <alignment horizontal="center"/>
    </xf>
    <xf numFmtId="0" fontId="0" fillId="0" borderId="1" xfId="0" applyBorder="1" applyAlignment="1">
      <alignment horizontal="left" vertical="center"/>
    </xf>
    <xf numFmtId="0" fontId="0" fillId="2" borderId="1" xfId="0" applyFill="1" applyBorder="1" applyAlignment="1">
      <alignment horizontal="left" vertical="top" wrapText="1"/>
    </xf>
    <xf numFmtId="0" fontId="0" fillId="0" borderId="3" xfId="0" applyBorder="1" applyAlignment="1">
      <alignment horizontal="center" vertical="center"/>
    </xf>
    <xf numFmtId="0" fontId="0" fillId="0" borderId="4" xfId="0" applyBorder="1" applyAlignment="1">
      <alignment horizontal="center" vertical="center"/>
    </xf>
    <xf numFmtId="184" fontId="0" fillId="0" borderId="4" xfId="0" applyNumberFormat="1"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184" fontId="0" fillId="2" borderId="4" xfId="0" applyNumberFormat="1" applyFill="1" applyBorder="1" applyAlignment="1">
      <alignment horizontal="left" vertical="center"/>
    </xf>
    <xf numFmtId="0" fontId="0" fillId="2" borderId="4" xfId="0" applyFill="1" applyBorder="1" applyAlignment="1">
      <alignment horizontal="left" vertical="center"/>
    </xf>
    <xf numFmtId="0" fontId="7" fillId="6" borderId="0" xfId="0" applyFont="1" applyFill="1" applyAlignment="1">
      <alignment horizontal="left" vertical="center"/>
    </xf>
    <xf numFmtId="0" fontId="22" fillId="0" borderId="0" xfId="0" applyFont="1" applyAlignment="1"/>
    <xf numFmtId="0" fontId="0" fillId="0" borderId="0" xfId="0" applyAlignment="1">
      <alignment horizontal="center" vertical="center"/>
    </xf>
    <xf numFmtId="0" fontId="0" fillId="0" borderId="0" xfId="0" applyAlignment="1">
      <alignment horizontal="left" vertical="center" wrapText="1"/>
    </xf>
    <xf numFmtId="0" fontId="36" fillId="0" borderId="0" xfId="0" applyFont="1" applyAlignment="1">
      <alignment horizontal="center" vertical="center"/>
    </xf>
    <xf numFmtId="0" fontId="0" fillId="0" borderId="0" xfId="0" applyAlignment="1">
      <alignment horizontal="left" vertical="top" wrapText="1"/>
    </xf>
  </cellXfs>
  <cellStyles count="1">
    <cellStyle name="標準" xfId="0" builtinId="0"/>
  </cellStyles>
  <dxfs count="30">
    <dxf>
      <font>
        <color rgb="FFFF0000"/>
      </font>
    </dxf>
    <dxf>
      <fill>
        <patternFill>
          <bgColor rgb="FFFFC000"/>
        </patternFill>
      </fill>
    </dxf>
    <dxf>
      <fill>
        <patternFill>
          <bgColor rgb="FFFFC000"/>
        </patternFill>
      </fill>
    </dxf>
    <dxf>
      <fill>
        <patternFill>
          <bgColor rgb="FF99FF99"/>
        </patternFill>
      </fill>
    </dxf>
    <dxf>
      <fill>
        <patternFill>
          <bgColor rgb="FFFFC000"/>
        </patternFill>
      </fill>
    </dxf>
    <dxf>
      <fill>
        <patternFill>
          <bgColor rgb="FF99FF99"/>
        </patternFill>
      </fill>
    </dxf>
    <dxf>
      <fill>
        <patternFill>
          <bgColor rgb="FF99FF99"/>
        </patternFill>
      </fill>
    </dxf>
    <dxf>
      <font>
        <color theme="1"/>
      </font>
      <fill>
        <patternFill>
          <bgColor rgb="FFFFC000"/>
        </patternFill>
      </fill>
    </dxf>
    <dxf>
      <fill>
        <patternFill>
          <bgColor rgb="FFFFC000"/>
        </patternFill>
      </fill>
    </dxf>
    <dxf>
      <fill>
        <patternFill>
          <bgColor rgb="FFFFC000"/>
        </patternFill>
      </fill>
    </dxf>
    <dxf>
      <font>
        <color rgb="FFFF0000"/>
      </font>
    </dxf>
    <dxf>
      <font>
        <b/>
        <i val="0"/>
        <color theme="1"/>
      </font>
      <fill>
        <patternFill>
          <bgColor rgb="FFFFC000"/>
        </patternFill>
      </fill>
    </dxf>
    <dxf>
      <fill>
        <patternFill>
          <bgColor rgb="FF99FF99"/>
        </patternFill>
      </fill>
    </dxf>
    <dxf>
      <fill>
        <patternFill>
          <bgColor rgb="FFFFC000"/>
        </patternFill>
      </fill>
    </dxf>
    <dxf>
      <fill>
        <patternFill>
          <bgColor rgb="FFFFC000"/>
        </patternFill>
      </fill>
    </dxf>
    <dxf>
      <font>
        <color rgb="FFFF0000"/>
      </font>
    </dxf>
    <dxf>
      <fill>
        <patternFill>
          <bgColor rgb="FFFFC000"/>
        </patternFill>
      </fill>
    </dxf>
    <dxf>
      <fill>
        <patternFill>
          <bgColor rgb="FFFFC000"/>
        </patternFill>
      </fill>
    </dxf>
    <dxf>
      <fill>
        <patternFill>
          <bgColor rgb="FF99FF99"/>
        </patternFill>
      </fill>
    </dxf>
    <dxf>
      <fill>
        <patternFill>
          <bgColor rgb="FFFFC000"/>
        </patternFill>
      </fill>
    </dxf>
    <dxf>
      <fill>
        <patternFill>
          <bgColor rgb="FF99FF99"/>
        </patternFill>
      </fill>
    </dxf>
    <dxf>
      <fill>
        <patternFill>
          <bgColor rgb="FF99FF99"/>
        </patternFill>
      </fill>
    </dxf>
    <dxf>
      <font>
        <color theme="1"/>
      </font>
      <fill>
        <patternFill>
          <bgColor rgb="FFFFC000"/>
        </patternFill>
      </fill>
    </dxf>
    <dxf>
      <fill>
        <patternFill>
          <bgColor rgb="FFFFC000"/>
        </patternFill>
      </fill>
    </dxf>
    <dxf>
      <fill>
        <patternFill>
          <bgColor rgb="FFFFC000"/>
        </patternFill>
      </fill>
    </dxf>
    <dxf>
      <font>
        <color rgb="FFFF0000"/>
      </font>
    </dxf>
    <dxf>
      <font>
        <b/>
        <i val="0"/>
        <color theme="1"/>
      </font>
      <fill>
        <patternFill>
          <bgColor rgb="FFFFC000"/>
        </patternFill>
      </fill>
    </dxf>
    <dxf>
      <fill>
        <patternFill>
          <bgColor rgb="FF99FF99"/>
        </patternFill>
      </fill>
    </dxf>
    <dxf>
      <fill>
        <patternFill>
          <bgColor rgb="FFFFC000"/>
        </patternFill>
      </fill>
    </dxf>
    <dxf>
      <fill>
        <patternFill>
          <bgColor rgb="FFFFC000"/>
        </patternFill>
      </fill>
    </dxf>
  </dxfs>
  <tableStyles count="0" defaultTableStyle="TableStyleMedium2" defaultPivotStyle="PivotStyleMedium9"/>
  <colors>
    <mruColors>
      <color rgb="FF99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59</xdr:row>
          <xdr:rowOff>95250</xdr:rowOff>
        </xdr:from>
        <xdr:to>
          <xdr:col>6</xdr:col>
          <xdr:colOff>57150</xdr:colOff>
          <xdr:row>61</xdr:row>
          <xdr:rowOff>85725</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95250</xdr:rowOff>
        </xdr:from>
        <xdr:to>
          <xdr:col>11</xdr:col>
          <xdr:colOff>47625</xdr:colOff>
          <xdr:row>61</xdr:row>
          <xdr:rowOff>95250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59</xdr:row>
          <xdr:rowOff>95250</xdr:rowOff>
        </xdr:from>
        <xdr:to>
          <xdr:col>16</xdr:col>
          <xdr:colOff>28575</xdr:colOff>
          <xdr:row>61</xdr:row>
          <xdr:rowOff>104775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59</xdr:row>
          <xdr:rowOff>85725</xdr:rowOff>
        </xdr:from>
        <xdr:to>
          <xdr:col>21</xdr:col>
          <xdr:colOff>28575</xdr:colOff>
          <xdr:row>61</xdr:row>
          <xdr:rowOff>104775</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66675</xdr:rowOff>
        </xdr:from>
        <xdr:to>
          <xdr:col>2</xdr:col>
          <xdr:colOff>47625</xdr:colOff>
          <xdr:row>64</xdr:row>
          <xdr:rowOff>114300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64</xdr:row>
          <xdr:rowOff>9525</xdr:rowOff>
        </xdr:from>
        <xdr:to>
          <xdr:col>2</xdr:col>
          <xdr:colOff>38100</xdr:colOff>
          <xdr:row>64</xdr:row>
          <xdr:rowOff>161925</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59</xdr:row>
          <xdr:rowOff>161925</xdr:rowOff>
        </xdr:from>
        <xdr:to>
          <xdr:col>6</xdr:col>
          <xdr:colOff>28575</xdr:colOff>
          <xdr:row>61</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161925</xdr:rowOff>
        </xdr:from>
        <xdr:to>
          <xdr:col>11</xdr:col>
          <xdr:colOff>47625</xdr:colOff>
          <xdr:row>61</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161925</xdr:rowOff>
        </xdr:from>
        <xdr:to>
          <xdr:col>16</xdr:col>
          <xdr:colOff>47625</xdr:colOff>
          <xdr:row>61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59</xdr:row>
          <xdr:rowOff>161925</xdr:rowOff>
        </xdr:from>
        <xdr:to>
          <xdr:col>21</xdr:col>
          <xdr:colOff>47625</xdr:colOff>
          <xdr:row>61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62</xdr:row>
          <xdr:rowOff>142875</xdr:rowOff>
        </xdr:from>
        <xdr:to>
          <xdr:col>2</xdr:col>
          <xdr:colOff>47625</xdr:colOff>
          <xdr:row>64</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63</xdr:row>
          <xdr:rowOff>200025</xdr:rowOff>
        </xdr:from>
        <xdr:to>
          <xdr:col>2</xdr:col>
          <xdr:colOff>38100</xdr:colOff>
          <xdr:row>65</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6</xdr:row>
      <xdr:rowOff>149087</xdr:rowOff>
    </xdr:from>
    <xdr:to>
      <xdr:col>14</xdr:col>
      <xdr:colOff>207065</xdr:colOff>
      <xdr:row>8</xdr:row>
      <xdr:rowOff>24847</xdr:rowOff>
    </xdr:to>
    <xdr:sp macro="" textlink="">
      <xdr:nvSpPr>
        <xdr:cNvPr id="2" name="角丸四角形 1"/>
        <xdr:cNvSpPr/>
      </xdr:nvSpPr>
      <xdr:spPr>
        <a:xfrm>
          <a:off x="1292087" y="1441174"/>
          <a:ext cx="1929848" cy="22363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173935</xdr:colOff>
      <xdr:row>6</xdr:row>
      <xdr:rowOff>115957</xdr:rowOff>
    </xdr:from>
    <xdr:to>
      <xdr:col>7</xdr:col>
      <xdr:colOff>152011</xdr:colOff>
      <xdr:row>8</xdr:row>
      <xdr:rowOff>45797</xdr:rowOff>
    </xdr:to>
    <xdr:sp macro="" textlink="">
      <xdr:nvSpPr>
        <xdr:cNvPr id="9" name="テキスト ボックス 8"/>
        <xdr:cNvSpPr txBox="1"/>
      </xdr:nvSpPr>
      <xdr:spPr>
        <a:xfrm>
          <a:off x="1250674" y="1408044"/>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①</a:t>
          </a:r>
        </a:p>
      </xdr:txBody>
    </xdr:sp>
    <xdr:clientData/>
  </xdr:twoCellAnchor>
  <xdr:twoCellAnchor>
    <xdr:from>
      <xdr:col>6</xdr:col>
      <xdr:colOff>19879</xdr:colOff>
      <xdr:row>11</xdr:row>
      <xdr:rowOff>19878</xdr:rowOff>
    </xdr:from>
    <xdr:to>
      <xdr:col>15</xdr:col>
      <xdr:colOff>11597</xdr:colOff>
      <xdr:row>11</xdr:row>
      <xdr:rowOff>243508</xdr:rowOff>
    </xdr:to>
    <xdr:sp macro="" textlink="">
      <xdr:nvSpPr>
        <xdr:cNvPr id="10" name="角丸四角形 9"/>
        <xdr:cNvSpPr/>
      </xdr:nvSpPr>
      <xdr:spPr>
        <a:xfrm>
          <a:off x="1311966" y="2181639"/>
          <a:ext cx="1929848" cy="22363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6627</xdr:colOff>
      <xdr:row>11</xdr:row>
      <xdr:rowOff>14908</xdr:rowOff>
    </xdr:from>
    <xdr:to>
      <xdr:col>17</xdr:col>
      <xdr:colOff>173935</xdr:colOff>
      <xdr:row>11</xdr:row>
      <xdr:rowOff>238538</xdr:rowOff>
    </xdr:to>
    <xdr:sp macro="" textlink="">
      <xdr:nvSpPr>
        <xdr:cNvPr id="11" name="角丸四角形 10"/>
        <xdr:cNvSpPr/>
      </xdr:nvSpPr>
      <xdr:spPr>
        <a:xfrm>
          <a:off x="3236844" y="2176669"/>
          <a:ext cx="598004" cy="22363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14909</xdr:colOff>
      <xdr:row>15</xdr:row>
      <xdr:rowOff>6625</xdr:rowOff>
    </xdr:from>
    <xdr:to>
      <xdr:col>4</xdr:col>
      <xdr:colOff>207066</xdr:colOff>
      <xdr:row>19</xdr:row>
      <xdr:rowOff>207064</xdr:rowOff>
    </xdr:to>
    <xdr:sp macro="" textlink="">
      <xdr:nvSpPr>
        <xdr:cNvPr id="12" name="角丸四角形 11"/>
        <xdr:cNvSpPr/>
      </xdr:nvSpPr>
      <xdr:spPr>
        <a:xfrm>
          <a:off x="445605" y="3120886"/>
          <a:ext cx="622852" cy="1128091"/>
        </a:xfrm>
        <a:prstGeom prst="roundRect">
          <a:avLst>
            <a:gd name="adj" fmla="val 11348"/>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26504</xdr:colOff>
      <xdr:row>15</xdr:row>
      <xdr:rowOff>18221</xdr:rowOff>
    </xdr:from>
    <xdr:to>
      <xdr:col>10</xdr:col>
      <xdr:colOff>207064</xdr:colOff>
      <xdr:row>19</xdr:row>
      <xdr:rowOff>218660</xdr:rowOff>
    </xdr:to>
    <xdr:sp macro="" textlink="">
      <xdr:nvSpPr>
        <xdr:cNvPr id="13" name="角丸四角形 12"/>
        <xdr:cNvSpPr/>
      </xdr:nvSpPr>
      <xdr:spPr>
        <a:xfrm>
          <a:off x="1103243" y="3132482"/>
          <a:ext cx="1257299" cy="1128091"/>
        </a:xfrm>
        <a:prstGeom prst="roundRect">
          <a:avLst>
            <a:gd name="adj" fmla="val 565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203752</xdr:colOff>
      <xdr:row>23</xdr:row>
      <xdr:rowOff>16565</xdr:rowOff>
    </xdr:from>
    <xdr:to>
      <xdr:col>37</xdr:col>
      <xdr:colOff>198783</xdr:colOff>
      <xdr:row>24</xdr:row>
      <xdr:rowOff>8281</xdr:rowOff>
    </xdr:to>
    <xdr:sp macro="" textlink="">
      <xdr:nvSpPr>
        <xdr:cNvPr id="14" name="角丸四角形 13"/>
        <xdr:cNvSpPr/>
      </xdr:nvSpPr>
      <xdr:spPr>
        <a:xfrm>
          <a:off x="1926535" y="4812195"/>
          <a:ext cx="6240118" cy="165651"/>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16565</xdr:colOff>
      <xdr:row>24</xdr:row>
      <xdr:rowOff>16565</xdr:rowOff>
    </xdr:from>
    <xdr:to>
      <xdr:col>37</xdr:col>
      <xdr:colOff>198783</xdr:colOff>
      <xdr:row>25</xdr:row>
      <xdr:rowOff>3312</xdr:rowOff>
    </xdr:to>
    <xdr:sp macro="" textlink="">
      <xdr:nvSpPr>
        <xdr:cNvPr id="16" name="角丸四角形 15"/>
        <xdr:cNvSpPr/>
      </xdr:nvSpPr>
      <xdr:spPr>
        <a:xfrm>
          <a:off x="1954695" y="4986130"/>
          <a:ext cx="6211958" cy="160682"/>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19878</xdr:colOff>
      <xdr:row>25</xdr:row>
      <xdr:rowOff>6625</xdr:rowOff>
    </xdr:from>
    <xdr:to>
      <xdr:col>37</xdr:col>
      <xdr:colOff>207065</xdr:colOff>
      <xdr:row>26</xdr:row>
      <xdr:rowOff>16565</xdr:rowOff>
    </xdr:to>
    <xdr:sp macro="" textlink="">
      <xdr:nvSpPr>
        <xdr:cNvPr id="17" name="角丸四角形 16"/>
        <xdr:cNvSpPr/>
      </xdr:nvSpPr>
      <xdr:spPr>
        <a:xfrm>
          <a:off x="1958008" y="5150125"/>
          <a:ext cx="6216927" cy="192157"/>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0</a:t>
          </a:r>
          <a:endParaRPr kumimoji="1" lang="ja-JP" altLang="en-US" sz="1100"/>
        </a:p>
      </xdr:txBody>
    </xdr:sp>
    <xdr:clientData/>
  </xdr:twoCellAnchor>
  <xdr:twoCellAnchor>
    <xdr:from>
      <xdr:col>9</xdr:col>
      <xdr:colOff>14909</xdr:colOff>
      <xdr:row>32</xdr:row>
      <xdr:rowOff>1657</xdr:rowOff>
    </xdr:from>
    <xdr:to>
      <xdr:col>37</xdr:col>
      <xdr:colOff>190501</xdr:colOff>
      <xdr:row>52</xdr:row>
      <xdr:rowOff>8282</xdr:rowOff>
    </xdr:to>
    <xdr:sp macro="" textlink="">
      <xdr:nvSpPr>
        <xdr:cNvPr id="18" name="角丸四角形 17"/>
        <xdr:cNvSpPr/>
      </xdr:nvSpPr>
      <xdr:spPr>
        <a:xfrm>
          <a:off x="1953039" y="6536635"/>
          <a:ext cx="6205332" cy="3957430"/>
        </a:xfrm>
        <a:prstGeom prst="roundRect">
          <a:avLst>
            <a:gd name="adj" fmla="val 385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24848</xdr:colOff>
      <xdr:row>32</xdr:row>
      <xdr:rowOff>13253</xdr:rowOff>
    </xdr:from>
    <xdr:to>
      <xdr:col>7</xdr:col>
      <xdr:colOff>190501</xdr:colOff>
      <xdr:row>52</xdr:row>
      <xdr:rowOff>19878</xdr:rowOff>
    </xdr:to>
    <xdr:sp macro="" textlink="">
      <xdr:nvSpPr>
        <xdr:cNvPr id="19" name="角丸四角形 18"/>
        <xdr:cNvSpPr/>
      </xdr:nvSpPr>
      <xdr:spPr>
        <a:xfrm>
          <a:off x="240196" y="6548231"/>
          <a:ext cx="1457740" cy="3957430"/>
        </a:xfrm>
        <a:prstGeom prst="roundRect">
          <a:avLst>
            <a:gd name="adj" fmla="val 385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202096</xdr:colOff>
      <xdr:row>10</xdr:row>
      <xdr:rowOff>168966</xdr:rowOff>
    </xdr:from>
    <xdr:to>
      <xdr:col>7</xdr:col>
      <xdr:colOff>180172</xdr:colOff>
      <xdr:row>12</xdr:row>
      <xdr:rowOff>7698</xdr:rowOff>
    </xdr:to>
    <xdr:sp macro="" textlink="">
      <xdr:nvSpPr>
        <xdr:cNvPr id="20" name="テキスト ボックス 19"/>
        <xdr:cNvSpPr txBox="1"/>
      </xdr:nvSpPr>
      <xdr:spPr>
        <a:xfrm>
          <a:off x="1278835" y="2156792"/>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②</a:t>
          </a:r>
        </a:p>
      </xdr:txBody>
    </xdr:sp>
    <xdr:clientData/>
  </xdr:twoCellAnchor>
  <xdr:twoCellAnchor>
    <xdr:from>
      <xdr:col>17</xdr:col>
      <xdr:colOff>163996</xdr:colOff>
      <xdr:row>10</xdr:row>
      <xdr:rowOff>172279</xdr:rowOff>
    </xdr:from>
    <xdr:to>
      <xdr:col>19</xdr:col>
      <xdr:colOff>142072</xdr:colOff>
      <xdr:row>12</xdr:row>
      <xdr:rowOff>11011</xdr:rowOff>
    </xdr:to>
    <xdr:sp macro="" textlink="">
      <xdr:nvSpPr>
        <xdr:cNvPr id="21" name="テキスト ボックス 20"/>
        <xdr:cNvSpPr txBox="1"/>
      </xdr:nvSpPr>
      <xdr:spPr>
        <a:xfrm>
          <a:off x="3824909" y="2160105"/>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③</a:t>
          </a:r>
        </a:p>
      </xdr:txBody>
    </xdr:sp>
    <xdr:clientData/>
  </xdr:twoCellAnchor>
  <xdr:twoCellAnchor>
    <xdr:from>
      <xdr:col>2</xdr:col>
      <xdr:colOff>1656</xdr:colOff>
      <xdr:row>16</xdr:row>
      <xdr:rowOff>208723</xdr:rowOff>
    </xdr:from>
    <xdr:to>
      <xdr:col>3</xdr:col>
      <xdr:colOff>195081</xdr:colOff>
      <xdr:row>18</xdr:row>
      <xdr:rowOff>22607</xdr:rowOff>
    </xdr:to>
    <xdr:sp macro="" textlink="">
      <xdr:nvSpPr>
        <xdr:cNvPr id="22" name="テキスト ボックス 21"/>
        <xdr:cNvSpPr txBox="1"/>
      </xdr:nvSpPr>
      <xdr:spPr>
        <a:xfrm>
          <a:off x="432352" y="3554897"/>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④</a:t>
          </a:r>
        </a:p>
      </xdr:txBody>
    </xdr:sp>
    <xdr:clientData/>
  </xdr:twoCellAnchor>
  <xdr:twoCellAnchor>
    <xdr:from>
      <xdr:col>5</xdr:col>
      <xdr:colOff>4970</xdr:colOff>
      <xdr:row>16</xdr:row>
      <xdr:rowOff>212035</xdr:rowOff>
    </xdr:from>
    <xdr:to>
      <xdr:col>6</xdr:col>
      <xdr:colOff>198394</xdr:colOff>
      <xdr:row>18</xdr:row>
      <xdr:rowOff>25919</xdr:rowOff>
    </xdr:to>
    <xdr:sp macro="" textlink="">
      <xdr:nvSpPr>
        <xdr:cNvPr id="23" name="テキスト ボックス 22"/>
        <xdr:cNvSpPr txBox="1"/>
      </xdr:nvSpPr>
      <xdr:spPr>
        <a:xfrm>
          <a:off x="1081709" y="3558209"/>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⑤</a:t>
          </a:r>
        </a:p>
      </xdr:txBody>
    </xdr:sp>
    <xdr:clientData/>
  </xdr:twoCellAnchor>
  <xdr:twoCellAnchor>
    <xdr:from>
      <xdr:col>15</xdr:col>
      <xdr:colOff>190500</xdr:colOff>
      <xdr:row>16</xdr:row>
      <xdr:rowOff>223632</xdr:rowOff>
    </xdr:from>
    <xdr:to>
      <xdr:col>17</xdr:col>
      <xdr:colOff>168576</xdr:colOff>
      <xdr:row>18</xdr:row>
      <xdr:rowOff>37516</xdr:rowOff>
    </xdr:to>
    <xdr:sp macro="" textlink="">
      <xdr:nvSpPr>
        <xdr:cNvPr id="24" name="テキスト ボックス 23"/>
        <xdr:cNvSpPr txBox="1"/>
      </xdr:nvSpPr>
      <xdr:spPr>
        <a:xfrm>
          <a:off x="3420717" y="3569806"/>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⑥</a:t>
          </a:r>
        </a:p>
      </xdr:txBody>
    </xdr:sp>
    <xdr:clientData/>
  </xdr:twoCellAnchor>
  <xdr:twoCellAnchor>
    <xdr:from>
      <xdr:col>7</xdr:col>
      <xdr:colOff>168966</xdr:colOff>
      <xdr:row>22</xdr:row>
      <xdr:rowOff>135835</xdr:rowOff>
    </xdr:from>
    <xdr:to>
      <xdr:col>9</xdr:col>
      <xdr:colOff>147043</xdr:colOff>
      <xdr:row>24</xdr:row>
      <xdr:rowOff>65676</xdr:rowOff>
    </xdr:to>
    <xdr:sp macro="" textlink="">
      <xdr:nvSpPr>
        <xdr:cNvPr id="25" name="テキスト ボックス 24"/>
        <xdr:cNvSpPr txBox="1"/>
      </xdr:nvSpPr>
      <xdr:spPr>
        <a:xfrm>
          <a:off x="1676401" y="4757531"/>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⑦</a:t>
          </a:r>
        </a:p>
      </xdr:txBody>
    </xdr:sp>
    <xdr:clientData/>
  </xdr:twoCellAnchor>
  <xdr:twoCellAnchor>
    <xdr:from>
      <xdr:col>7</xdr:col>
      <xdr:colOff>163995</xdr:colOff>
      <xdr:row>23</xdr:row>
      <xdr:rowOff>139149</xdr:rowOff>
    </xdr:from>
    <xdr:to>
      <xdr:col>9</xdr:col>
      <xdr:colOff>142072</xdr:colOff>
      <xdr:row>25</xdr:row>
      <xdr:rowOff>68989</xdr:rowOff>
    </xdr:to>
    <xdr:sp macro="" textlink="">
      <xdr:nvSpPr>
        <xdr:cNvPr id="26" name="テキスト ボックス 25"/>
        <xdr:cNvSpPr txBox="1"/>
      </xdr:nvSpPr>
      <xdr:spPr>
        <a:xfrm>
          <a:off x="1671430" y="4934779"/>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⑧</a:t>
          </a:r>
        </a:p>
      </xdr:txBody>
    </xdr:sp>
    <xdr:clientData/>
  </xdr:twoCellAnchor>
  <xdr:twoCellAnchor>
    <xdr:from>
      <xdr:col>7</xdr:col>
      <xdr:colOff>167309</xdr:colOff>
      <xdr:row>24</xdr:row>
      <xdr:rowOff>134179</xdr:rowOff>
    </xdr:from>
    <xdr:to>
      <xdr:col>9</xdr:col>
      <xdr:colOff>145386</xdr:colOff>
      <xdr:row>26</xdr:row>
      <xdr:rowOff>55737</xdr:rowOff>
    </xdr:to>
    <xdr:sp macro="" textlink="">
      <xdr:nvSpPr>
        <xdr:cNvPr id="27" name="テキスト ボックス 26"/>
        <xdr:cNvSpPr txBox="1"/>
      </xdr:nvSpPr>
      <xdr:spPr>
        <a:xfrm>
          <a:off x="1674744" y="5103744"/>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⑨</a:t>
          </a:r>
        </a:p>
      </xdr:txBody>
    </xdr:sp>
    <xdr:clientData/>
  </xdr:twoCellAnchor>
  <xdr:twoCellAnchor>
    <xdr:from>
      <xdr:col>7</xdr:col>
      <xdr:colOff>154057</xdr:colOff>
      <xdr:row>26</xdr:row>
      <xdr:rowOff>29819</xdr:rowOff>
    </xdr:from>
    <xdr:to>
      <xdr:col>9</xdr:col>
      <xdr:colOff>132134</xdr:colOff>
      <xdr:row>27</xdr:row>
      <xdr:rowOff>125311</xdr:rowOff>
    </xdr:to>
    <xdr:sp macro="" textlink="">
      <xdr:nvSpPr>
        <xdr:cNvPr id="28" name="テキスト ボックス 27"/>
        <xdr:cNvSpPr txBox="1"/>
      </xdr:nvSpPr>
      <xdr:spPr>
        <a:xfrm>
          <a:off x="1661492" y="5355536"/>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⑩</a:t>
          </a:r>
        </a:p>
      </xdr:txBody>
    </xdr:sp>
    <xdr:clientData/>
  </xdr:twoCellAnchor>
  <xdr:twoCellAnchor>
    <xdr:from>
      <xdr:col>15</xdr:col>
      <xdr:colOff>203753</xdr:colOff>
      <xdr:row>14</xdr:row>
      <xdr:rowOff>352838</xdr:rowOff>
    </xdr:from>
    <xdr:to>
      <xdr:col>21</xdr:col>
      <xdr:colOff>8284</xdr:colOff>
      <xdr:row>19</xdr:row>
      <xdr:rowOff>197125</xdr:rowOff>
    </xdr:to>
    <xdr:sp macro="" textlink="">
      <xdr:nvSpPr>
        <xdr:cNvPr id="29" name="角丸四角形 28"/>
        <xdr:cNvSpPr/>
      </xdr:nvSpPr>
      <xdr:spPr>
        <a:xfrm>
          <a:off x="3433970" y="3110947"/>
          <a:ext cx="1096618" cy="1128091"/>
        </a:xfrm>
        <a:prstGeom prst="roundRect">
          <a:avLst>
            <a:gd name="adj" fmla="val 565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205408</xdr:colOff>
      <xdr:row>26</xdr:row>
      <xdr:rowOff>33132</xdr:rowOff>
    </xdr:from>
    <xdr:to>
      <xdr:col>37</xdr:col>
      <xdr:colOff>198783</xdr:colOff>
      <xdr:row>27</xdr:row>
      <xdr:rowOff>165652</xdr:rowOff>
    </xdr:to>
    <xdr:sp macro="" textlink="">
      <xdr:nvSpPr>
        <xdr:cNvPr id="30" name="角丸四角形 29"/>
        <xdr:cNvSpPr/>
      </xdr:nvSpPr>
      <xdr:spPr>
        <a:xfrm>
          <a:off x="1928191" y="5358849"/>
          <a:ext cx="6238462" cy="314738"/>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16566</xdr:colOff>
      <xdr:row>28</xdr:row>
      <xdr:rowOff>16564</xdr:rowOff>
    </xdr:from>
    <xdr:to>
      <xdr:col>37</xdr:col>
      <xdr:colOff>182217</xdr:colOff>
      <xdr:row>29</xdr:row>
      <xdr:rowOff>24848</xdr:rowOff>
    </xdr:to>
    <xdr:sp macro="" textlink="">
      <xdr:nvSpPr>
        <xdr:cNvPr id="32" name="角丸四角形 31"/>
        <xdr:cNvSpPr/>
      </xdr:nvSpPr>
      <xdr:spPr>
        <a:xfrm>
          <a:off x="1954696" y="5698434"/>
          <a:ext cx="6195391" cy="182218"/>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192155</xdr:colOff>
      <xdr:row>53</xdr:row>
      <xdr:rowOff>195468</xdr:rowOff>
    </xdr:from>
    <xdr:to>
      <xdr:col>37</xdr:col>
      <xdr:colOff>207065</xdr:colOff>
      <xdr:row>55</xdr:row>
      <xdr:rowOff>173933</xdr:rowOff>
    </xdr:to>
    <xdr:sp macro="" textlink="">
      <xdr:nvSpPr>
        <xdr:cNvPr id="33" name="角丸四角形 32"/>
        <xdr:cNvSpPr/>
      </xdr:nvSpPr>
      <xdr:spPr>
        <a:xfrm>
          <a:off x="1914938" y="10880033"/>
          <a:ext cx="6259997" cy="351183"/>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195468</xdr:colOff>
      <xdr:row>56</xdr:row>
      <xdr:rowOff>8281</xdr:rowOff>
    </xdr:from>
    <xdr:to>
      <xdr:col>37</xdr:col>
      <xdr:colOff>207065</xdr:colOff>
      <xdr:row>58</xdr:row>
      <xdr:rowOff>11594</xdr:rowOff>
    </xdr:to>
    <xdr:sp macro="" textlink="">
      <xdr:nvSpPr>
        <xdr:cNvPr id="34" name="角丸四角形 33"/>
        <xdr:cNvSpPr/>
      </xdr:nvSpPr>
      <xdr:spPr>
        <a:xfrm>
          <a:off x="1918251" y="11239498"/>
          <a:ext cx="6256684" cy="351183"/>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8282</xdr:colOff>
      <xdr:row>59</xdr:row>
      <xdr:rowOff>185529</xdr:rowOff>
    </xdr:from>
    <xdr:to>
      <xdr:col>33</xdr:col>
      <xdr:colOff>28161</xdr:colOff>
      <xdr:row>61</xdr:row>
      <xdr:rowOff>16566</xdr:rowOff>
    </xdr:to>
    <xdr:sp macro="" textlink="">
      <xdr:nvSpPr>
        <xdr:cNvPr id="35" name="角丸四角形 34"/>
        <xdr:cNvSpPr/>
      </xdr:nvSpPr>
      <xdr:spPr>
        <a:xfrm>
          <a:off x="869673" y="11963399"/>
          <a:ext cx="6264966" cy="203754"/>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62</xdr:row>
      <xdr:rowOff>155711</xdr:rowOff>
    </xdr:from>
    <xdr:to>
      <xdr:col>2</xdr:col>
      <xdr:colOff>16566</xdr:colOff>
      <xdr:row>67</xdr:row>
      <xdr:rowOff>24847</xdr:rowOff>
    </xdr:to>
    <xdr:sp macro="" textlink="">
      <xdr:nvSpPr>
        <xdr:cNvPr id="36" name="角丸四角形 35"/>
        <xdr:cNvSpPr/>
      </xdr:nvSpPr>
      <xdr:spPr>
        <a:xfrm>
          <a:off x="215348" y="12480233"/>
          <a:ext cx="231914" cy="813353"/>
        </a:xfrm>
        <a:prstGeom prst="roundRect">
          <a:avLst>
            <a:gd name="adj" fmla="val 1062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27</xdr:row>
      <xdr:rowOff>124240</xdr:rowOff>
    </xdr:from>
    <xdr:to>
      <xdr:col>9</xdr:col>
      <xdr:colOff>143729</xdr:colOff>
      <xdr:row>29</xdr:row>
      <xdr:rowOff>54081</xdr:rowOff>
    </xdr:to>
    <xdr:sp macro="" textlink="">
      <xdr:nvSpPr>
        <xdr:cNvPr id="37" name="テキスト ボックス 36"/>
        <xdr:cNvSpPr txBox="1"/>
      </xdr:nvSpPr>
      <xdr:spPr>
        <a:xfrm>
          <a:off x="1673087" y="5632175"/>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⑪</a:t>
          </a:r>
        </a:p>
      </xdr:txBody>
    </xdr:sp>
    <xdr:clientData/>
  </xdr:twoCellAnchor>
  <xdr:twoCellAnchor>
    <xdr:from>
      <xdr:col>1</xdr:col>
      <xdr:colOff>69575</xdr:colOff>
      <xdr:row>39</xdr:row>
      <xdr:rowOff>185531</xdr:rowOff>
    </xdr:from>
    <xdr:to>
      <xdr:col>3</xdr:col>
      <xdr:colOff>47652</xdr:colOff>
      <xdr:row>41</xdr:row>
      <xdr:rowOff>65676</xdr:rowOff>
    </xdr:to>
    <xdr:sp macro="" textlink="">
      <xdr:nvSpPr>
        <xdr:cNvPr id="38" name="テキスト ボックス 37"/>
        <xdr:cNvSpPr txBox="1"/>
      </xdr:nvSpPr>
      <xdr:spPr>
        <a:xfrm>
          <a:off x="284923" y="8087140"/>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⑫</a:t>
          </a:r>
        </a:p>
      </xdr:txBody>
    </xdr:sp>
    <xdr:clientData/>
  </xdr:twoCellAnchor>
  <xdr:twoCellAnchor>
    <xdr:from>
      <xdr:col>8</xdr:col>
      <xdr:colOff>180562</xdr:colOff>
      <xdr:row>39</xdr:row>
      <xdr:rowOff>163996</xdr:rowOff>
    </xdr:from>
    <xdr:to>
      <xdr:col>10</xdr:col>
      <xdr:colOff>158639</xdr:colOff>
      <xdr:row>41</xdr:row>
      <xdr:rowOff>44141</xdr:rowOff>
    </xdr:to>
    <xdr:sp macro="" textlink="">
      <xdr:nvSpPr>
        <xdr:cNvPr id="39" name="テキスト ボックス 38"/>
        <xdr:cNvSpPr txBox="1"/>
      </xdr:nvSpPr>
      <xdr:spPr>
        <a:xfrm>
          <a:off x="1903345" y="8065605"/>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⑬</a:t>
          </a:r>
        </a:p>
      </xdr:txBody>
    </xdr:sp>
    <xdr:clientData/>
  </xdr:twoCellAnchor>
  <xdr:twoCellAnchor>
    <xdr:from>
      <xdr:col>7</xdr:col>
      <xdr:colOff>150745</xdr:colOff>
      <xdr:row>54</xdr:row>
      <xdr:rowOff>43070</xdr:rowOff>
    </xdr:from>
    <xdr:to>
      <xdr:col>9</xdr:col>
      <xdr:colOff>128822</xdr:colOff>
      <xdr:row>55</xdr:row>
      <xdr:rowOff>146845</xdr:rowOff>
    </xdr:to>
    <xdr:sp macro="" textlink="">
      <xdr:nvSpPr>
        <xdr:cNvPr id="40" name="テキスト ボックス 39"/>
        <xdr:cNvSpPr txBox="1"/>
      </xdr:nvSpPr>
      <xdr:spPr>
        <a:xfrm>
          <a:off x="1658180" y="10926418"/>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⑭</a:t>
          </a:r>
        </a:p>
      </xdr:txBody>
    </xdr:sp>
    <xdr:clientData/>
  </xdr:twoCellAnchor>
  <xdr:twoCellAnchor>
    <xdr:from>
      <xdr:col>7</xdr:col>
      <xdr:colOff>154058</xdr:colOff>
      <xdr:row>56</xdr:row>
      <xdr:rowOff>29818</xdr:rowOff>
    </xdr:from>
    <xdr:to>
      <xdr:col>9</xdr:col>
      <xdr:colOff>132135</xdr:colOff>
      <xdr:row>57</xdr:row>
      <xdr:rowOff>133593</xdr:rowOff>
    </xdr:to>
    <xdr:sp macro="" textlink="">
      <xdr:nvSpPr>
        <xdr:cNvPr id="41" name="テキスト ボックス 40"/>
        <xdr:cNvSpPr txBox="1"/>
      </xdr:nvSpPr>
      <xdr:spPr>
        <a:xfrm>
          <a:off x="1661493" y="11261035"/>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⑮</a:t>
          </a:r>
        </a:p>
      </xdr:txBody>
    </xdr:sp>
    <xdr:clientData/>
  </xdr:twoCellAnchor>
  <xdr:twoCellAnchor>
    <xdr:from>
      <xdr:col>3</xdr:col>
      <xdr:colOff>24850</xdr:colOff>
      <xdr:row>58</xdr:row>
      <xdr:rowOff>140804</xdr:rowOff>
    </xdr:from>
    <xdr:to>
      <xdr:col>5</xdr:col>
      <xdr:colOff>2926</xdr:colOff>
      <xdr:row>60</xdr:row>
      <xdr:rowOff>20949</xdr:rowOff>
    </xdr:to>
    <xdr:sp macro="" textlink="">
      <xdr:nvSpPr>
        <xdr:cNvPr id="42" name="テキスト ボックス 41"/>
        <xdr:cNvSpPr txBox="1"/>
      </xdr:nvSpPr>
      <xdr:spPr>
        <a:xfrm>
          <a:off x="670893" y="11719891"/>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⑯</a:t>
          </a:r>
        </a:p>
      </xdr:txBody>
    </xdr:sp>
    <xdr:clientData/>
  </xdr:twoCellAnchor>
  <xdr:twoCellAnchor>
    <xdr:from>
      <xdr:col>0</xdr:col>
      <xdr:colOff>177248</xdr:colOff>
      <xdr:row>65</xdr:row>
      <xdr:rowOff>28161</xdr:rowOff>
    </xdr:from>
    <xdr:to>
      <xdr:col>2</xdr:col>
      <xdr:colOff>155324</xdr:colOff>
      <xdr:row>66</xdr:row>
      <xdr:rowOff>90523</xdr:rowOff>
    </xdr:to>
    <xdr:sp macro="" textlink="">
      <xdr:nvSpPr>
        <xdr:cNvPr id="43" name="テキスト ボックス 42"/>
        <xdr:cNvSpPr txBox="1"/>
      </xdr:nvSpPr>
      <xdr:spPr>
        <a:xfrm>
          <a:off x="177248" y="12874487"/>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V73"/>
  <sheetViews>
    <sheetView tabSelected="1" view="pageBreakPreview" zoomScale="115" zoomScaleNormal="130" zoomScaleSheetLayoutView="115" workbookViewId="0">
      <selection activeCell="I19" sqref="I19:K19"/>
    </sheetView>
  </sheetViews>
  <sheetFormatPr defaultRowHeight="13.5" x14ac:dyDescent="0.15"/>
  <cols>
    <col min="1" max="9" width="2.875" style="89" customWidth="1"/>
    <col min="10" max="33" width="2.875" style="93" customWidth="1"/>
    <col min="34" max="38" width="2.875" style="89" customWidth="1"/>
    <col min="39" max="41" width="3.375" style="89" hidden="1" customWidth="1"/>
    <col min="42" max="42" width="7.375" style="89" hidden="1" customWidth="1"/>
    <col min="43" max="43" width="8.875" style="89" hidden="1" customWidth="1"/>
    <col min="44" max="44" width="11" style="89" hidden="1" customWidth="1"/>
    <col min="45" max="45" width="9.875" style="89" hidden="1" customWidth="1"/>
    <col min="46" max="46" width="10.375" style="89" hidden="1" customWidth="1"/>
    <col min="47" max="47" width="11.25" style="89" hidden="1" customWidth="1"/>
    <col min="48" max="48" width="8" style="89" hidden="1" customWidth="1"/>
    <col min="49" max="16384" width="9" style="89"/>
  </cols>
  <sheetData>
    <row r="2" spans="1:47" ht="26.25" customHeight="1" x14ac:dyDescent="0.15">
      <c r="A2" s="157" t="s">
        <v>148</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row>
    <row r="3" spans="1:47" ht="9" customHeight="1" x14ac:dyDescent="0.1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row>
    <row r="4" spans="1:47" ht="18.75" x14ac:dyDescent="0.2">
      <c r="A4" s="128"/>
      <c r="B4" s="131" t="s">
        <v>56</v>
      </c>
      <c r="C4" s="158" t="s">
        <v>57</v>
      </c>
      <c r="D4" s="159"/>
      <c r="E4" s="134" t="s">
        <v>59</v>
      </c>
      <c r="F4" s="135"/>
      <c r="G4" s="135"/>
      <c r="H4" s="135"/>
      <c r="I4" s="135"/>
      <c r="J4" s="135"/>
      <c r="K4" s="136"/>
      <c r="L4" s="136"/>
      <c r="M4" s="136"/>
      <c r="N4" s="132"/>
      <c r="O4" s="132"/>
      <c r="P4" s="132"/>
      <c r="Q4" s="132"/>
      <c r="R4" s="132"/>
      <c r="S4" s="132"/>
      <c r="T4" s="132"/>
      <c r="U4" s="132"/>
      <c r="V4" s="132"/>
      <c r="W4" s="132"/>
      <c r="X4" s="132"/>
      <c r="Y4" s="132"/>
      <c r="Z4" s="132"/>
      <c r="AA4" s="132"/>
      <c r="AB4" s="132"/>
      <c r="AC4" s="132"/>
      <c r="AD4" s="132"/>
      <c r="AE4" s="132"/>
      <c r="AF4" s="132"/>
      <c r="AG4" s="132"/>
      <c r="AH4" s="133"/>
      <c r="AI4" s="133"/>
      <c r="AJ4" s="133"/>
      <c r="AK4" s="133"/>
    </row>
    <row r="5" spans="1:47" ht="20.25" customHeight="1" x14ac:dyDescent="0.2">
      <c r="A5" s="128"/>
      <c r="B5" s="131" t="s">
        <v>56</v>
      </c>
      <c r="C5" s="160" t="s">
        <v>58</v>
      </c>
      <c r="D5" s="161"/>
      <c r="E5" s="162"/>
      <c r="F5" s="162"/>
      <c r="G5" s="138" t="s">
        <v>140</v>
      </c>
      <c r="H5" s="139"/>
      <c r="I5" s="139"/>
      <c r="J5" s="139"/>
      <c r="K5" s="136"/>
      <c r="L5" s="136"/>
      <c r="M5" s="136"/>
      <c r="N5" s="136"/>
      <c r="O5" s="136"/>
      <c r="P5" s="136"/>
      <c r="Q5" s="136"/>
      <c r="R5" s="136"/>
      <c r="S5" s="136"/>
      <c r="T5" s="136"/>
      <c r="U5" s="136"/>
      <c r="V5" s="136"/>
      <c r="W5" s="136"/>
      <c r="X5" s="136"/>
      <c r="Y5" s="136"/>
      <c r="Z5" s="136"/>
      <c r="AA5" s="136"/>
      <c r="AB5" s="136"/>
      <c r="AC5" s="136"/>
      <c r="AD5" s="136"/>
      <c r="AE5" s="136"/>
      <c r="AF5" s="136"/>
      <c r="AG5" s="136"/>
      <c r="AH5" s="137"/>
      <c r="AI5" s="137"/>
      <c r="AJ5" s="137"/>
      <c r="AK5" s="137"/>
      <c r="AL5" s="137"/>
      <c r="AM5" s="137"/>
      <c r="AN5" s="137"/>
      <c r="AO5" s="137"/>
      <c r="AP5" s="137"/>
    </row>
    <row r="6" spans="1:47" x14ac:dyDescent="0.15">
      <c r="B6" s="131"/>
    </row>
    <row r="7" spans="1:47" x14ac:dyDescent="0.15">
      <c r="A7" s="163" t="s">
        <v>8</v>
      </c>
      <c r="B7" s="163"/>
      <c r="C7" s="163"/>
      <c r="D7" s="163"/>
      <c r="E7" s="163"/>
      <c r="F7" s="163"/>
      <c r="G7" s="164"/>
      <c r="H7" s="165"/>
      <c r="I7" s="165"/>
      <c r="J7" s="165"/>
      <c r="K7" s="165"/>
      <c r="L7" s="165"/>
      <c r="M7" s="165"/>
      <c r="N7" s="165"/>
      <c r="O7" s="166"/>
      <c r="P7" s="167" t="s">
        <v>46</v>
      </c>
      <c r="Q7" s="167"/>
      <c r="R7" s="167"/>
      <c r="S7" s="167"/>
      <c r="T7" s="167"/>
      <c r="U7" s="167"/>
      <c r="V7" s="168"/>
      <c r="W7" s="168"/>
      <c r="X7" s="168"/>
      <c r="Y7" s="168"/>
      <c r="Z7" s="168"/>
      <c r="AA7" s="168"/>
      <c r="AB7" s="168"/>
      <c r="AC7" s="168"/>
      <c r="AD7" s="168"/>
    </row>
    <row r="8" spans="1:47" ht="13.5" customHeight="1" x14ac:dyDescent="0.15">
      <c r="A8" s="172" t="s">
        <v>23</v>
      </c>
      <c r="B8" s="172"/>
      <c r="C8" s="172"/>
      <c r="D8" s="172"/>
      <c r="E8" s="172"/>
      <c r="F8" s="172"/>
      <c r="G8" s="173"/>
      <c r="H8" s="173"/>
      <c r="I8" s="173"/>
      <c r="J8" s="173"/>
      <c r="K8" s="173"/>
      <c r="L8" s="173"/>
      <c r="M8" s="173"/>
      <c r="N8" s="173"/>
      <c r="O8" s="173"/>
      <c r="P8" s="174" t="s">
        <v>7</v>
      </c>
      <c r="Q8" s="175"/>
      <c r="R8" s="175"/>
      <c r="S8" s="175"/>
      <c r="T8" s="175"/>
      <c r="U8" s="176"/>
      <c r="V8" s="180"/>
      <c r="W8" s="181"/>
      <c r="X8" s="181"/>
      <c r="Y8" s="181"/>
      <c r="Z8" s="181"/>
      <c r="AA8" s="181"/>
      <c r="AB8" s="181"/>
      <c r="AC8" s="181"/>
      <c r="AD8" s="182"/>
      <c r="AR8" s="89" t="s">
        <v>10</v>
      </c>
      <c r="AS8" s="52">
        <v>0.79166666666666663</v>
      </c>
      <c r="AT8" s="53">
        <v>0.125</v>
      </c>
      <c r="AU8" s="53">
        <v>0.125</v>
      </c>
    </row>
    <row r="9" spans="1:47" ht="13.5" customHeight="1" x14ac:dyDescent="0.15">
      <c r="A9" s="163" t="s">
        <v>137</v>
      </c>
      <c r="B9" s="163"/>
      <c r="C9" s="163"/>
      <c r="D9" s="163"/>
      <c r="E9" s="163"/>
      <c r="F9" s="163"/>
      <c r="G9" s="183"/>
      <c r="H9" s="183"/>
      <c r="I9" s="183"/>
      <c r="J9" s="183"/>
      <c r="K9" s="183"/>
      <c r="L9" s="183"/>
      <c r="M9" s="183"/>
      <c r="N9" s="183"/>
      <c r="O9" s="183"/>
      <c r="P9" s="177"/>
      <c r="Q9" s="178"/>
      <c r="R9" s="178"/>
      <c r="S9" s="178"/>
      <c r="T9" s="178"/>
      <c r="U9" s="179"/>
      <c r="V9" s="168"/>
      <c r="W9" s="168"/>
      <c r="X9" s="168"/>
      <c r="Y9" s="168"/>
      <c r="Z9" s="168"/>
      <c r="AA9" s="168"/>
      <c r="AB9" s="168"/>
      <c r="AC9" s="168"/>
      <c r="AD9" s="168"/>
      <c r="AR9" s="89" t="s">
        <v>11</v>
      </c>
      <c r="AS9" s="52">
        <v>0.79166666666666663</v>
      </c>
      <c r="AT9" s="53">
        <v>0.33333333333333331</v>
      </c>
      <c r="AU9" s="52">
        <v>0.33333333333333331</v>
      </c>
    </row>
    <row r="10" spans="1:47" ht="13.5" customHeight="1" x14ac:dyDescent="0.15">
      <c r="G10" s="129"/>
      <c r="H10" s="129"/>
      <c r="I10" s="129"/>
      <c r="J10" s="130"/>
      <c r="K10" s="130"/>
      <c r="L10" s="130"/>
      <c r="M10" s="130"/>
      <c r="N10" s="130"/>
      <c r="O10" s="130"/>
      <c r="AR10" s="89" t="s">
        <v>12</v>
      </c>
      <c r="AS10" s="52">
        <v>0.79166666666666663</v>
      </c>
      <c r="AT10" s="53">
        <v>0.33333333333333331</v>
      </c>
      <c r="AU10" s="52">
        <v>0.33333333333333331</v>
      </c>
    </row>
    <row r="11" spans="1:47" ht="13.5" customHeight="1" x14ac:dyDescent="0.15">
      <c r="A11" s="91" t="s">
        <v>14</v>
      </c>
      <c r="G11" s="129"/>
      <c r="H11" s="129"/>
      <c r="I11" s="129"/>
      <c r="J11" s="130"/>
      <c r="K11" s="130"/>
      <c r="L11" s="130"/>
      <c r="M11" s="130"/>
      <c r="N11" s="130"/>
      <c r="O11" s="130"/>
    </row>
    <row r="12" spans="1:47" ht="18" customHeight="1" x14ac:dyDescent="0.15">
      <c r="A12" s="163" t="s">
        <v>9</v>
      </c>
      <c r="B12" s="163"/>
      <c r="C12" s="163"/>
      <c r="D12" s="163"/>
      <c r="E12" s="163"/>
      <c r="F12" s="163"/>
      <c r="G12" s="192"/>
      <c r="H12" s="192"/>
      <c r="I12" s="192"/>
      <c r="J12" s="192"/>
      <c r="K12" s="192"/>
      <c r="L12" s="192"/>
      <c r="M12" s="192"/>
      <c r="N12" s="192"/>
      <c r="O12" s="192"/>
      <c r="P12" s="168"/>
      <c r="Q12" s="168"/>
      <c r="R12" s="168"/>
      <c r="S12" s="49"/>
      <c r="T12" s="50"/>
      <c r="U12" s="50"/>
      <c r="V12" s="50"/>
      <c r="W12" s="50"/>
      <c r="X12" s="50"/>
      <c r="Y12" s="50"/>
      <c r="Z12" s="50"/>
      <c r="AA12" s="50"/>
      <c r="AB12" s="51"/>
      <c r="AC12" s="51"/>
      <c r="AD12" s="51"/>
    </row>
    <row r="13" spans="1:47" ht="12.75" customHeight="1" x14ac:dyDescent="0.15"/>
    <row r="14" spans="1:47" ht="12.75" customHeight="1" x14ac:dyDescent="0.15">
      <c r="A14" s="89" t="s">
        <v>15</v>
      </c>
      <c r="W14" s="109"/>
      <c r="X14" s="109"/>
      <c r="Y14" s="109"/>
      <c r="Z14" s="109"/>
      <c r="AA14" s="109"/>
      <c r="AB14" s="109"/>
      <c r="AC14" s="109"/>
      <c r="AD14" s="109"/>
      <c r="AE14" s="109"/>
      <c r="AF14" s="109"/>
      <c r="AG14" s="109"/>
      <c r="AH14" s="109"/>
      <c r="AI14" s="109"/>
      <c r="AM14" s="193"/>
      <c r="AN14" s="194"/>
      <c r="AO14" s="195"/>
      <c r="AP14" s="120"/>
      <c r="AQ14" s="120"/>
      <c r="AR14" s="121" t="s">
        <v>33</v>
      </c>
      <c r="AS14" s="125" t="s">
        <v>32</v>
      </c>
      <c r="AT14" s="169" t="s">
        <v>53</v>
      </c>
      <c r="AU14" s="169"/>
    </row>
    <row r="15" spans="1:47" ht="27.75" customHeight="1" x14ac:dyDescent="0.15">
      <c r="A15" s="170"/>
      <c r="B15" s="171"/>
      <c r="C15" s="184" t="s">
        <v>5</v>
      </c>
      <c r="D15" s="185"/>
      <c r="E15" s="186"/>
      <c r="F15" s="187" t="s">
        <v>26</v>
      </c>
      <c r="G15" s="188"/>
      <c r="H15" s="189"/>
      <c r="I15" s="187" t="s">
        <v>34</v>
      </c>
      <c r="J15" s="188"/>
      <c r="K15" s="189"/>
      <c r="L15" s="190" t="s">
        <v>27</v>
      </c>
      <c r="M15" s="191"/>
      <c r="N15" s="191"/>
      <c r="O15" s="191"/>
      <c r="P15" s="191"/>
      <c r="Q15" s="190" t="s">
        <v>28</v>
      </c>
      <c r="R15" s="191"/>
      <c r="S15" s="191"/>
      <c r="T15" s="191"/>
      <c r="U15" s="191"/>
      <c r="W15" s="109"/>
      <c r="X15" s="109"/>
      <c r="Z15" s="109"/>
      <c r="AA15" s="109"/>
      <c r="AC15" s="109"/>
      <c r="AE15" s="109"/>
      <c r="AF15" s="109"/>
      <c r="AG15" s="109"/>
      <c r="AH15" s="109"/>
      <c r="AI15" s="109"/>
      <c r="AM15" s="196"/>
      <c r="AN15" s="197"/>
      <c r="AO15" s="198"/>
      <c r="AP15" s="125" t="s">
        <v>48</v>
      </c>
      <c r="AQ15" s="125" t="s">
        <v>48</v>
      </c>
      <c r="AR15" s="125" t="s">
        <v>47</v>
      </c>
      <c r="AS15" s="122" t="s">
        <v>49</v>
      </c>
      <c r="AT15" s="110" t="s">
        <v>50</v>
      </c>
      <c r="AU15" s="127" t="s">
        <v>51</v>
      </c>
    </row>
    <row r="16" spans="1:47" ht="18" customHeight="1" x14ac:dyDescent="0.15">
      <c r="A16" s="184" t="s">
        <v>0</v>
      </c>
      <c r="B16" s="202"/>
      <c r="C16" s="203"/>
      <c r="D16" s="204"/>
      <c r="E16" s="205"/>
      <c r="F16" s="206"/>
      <c r="G16" s="207"/>
      <c r="H16" s="208"/>
      <c r="I16" s="213"/>
      <c r="J16" s="214"/>
      <c r="K16" s="215"/>
      <c r="L16" s="209" t="str">
        <f>IF(AND(F16="",I16=""),"",I16-F16)</f>
        <v/>
      </c>
      <c r="M16" s="209"/>
      <c r="N16" s="209"/>
      <c r="O16" s="209"/>
      <c r="P16" s="209"/>
      <c r="Q16" s="210" t="str">
        <f>IF(I16="","",IF(AND($P$12="土曜日",$AT$9&lt;=L16),"○開所",IF(AND($P$12="休業日",$AT$10&lt;=L16),"○開所",IF(AND($P$12="平日",$AT$8&lt;=L16),"○開所","×閉所"))))</f>
        <v/>
      </c>
      <c r="R16" s="211"/>
      <c r="S16" s="211"/>
      <c r="T16" s="211"/>
      <c r="U16" s="212"/>
      <c r="W16" s="109"/>
      <c r="X16" s="109"/>
      <c r="Y16" s="109"/>
      <c r="Z16" s="109"/>
      <c r="AA16" s="109"/>
      <c r="AB16" s="109"/>
      <c r="AC16" s="109"/>
      <c r="AD16" s="109"/>
      <c r="AE16" s="109"/>
      <c r="AF16" s="109"/>
      <c r="AG16" s="109"/>
      <c r="AH16" s="109"/>
      <c r="AI16" s="109"/>
      <c r="AM16" s="199" t="s">
        <v>10</v>
      </c>
      <c r="AN16" s="200"/>
      <c r="AO16" s="200"/>
      <c r="AP16" s="126">
        <f>COUNTIF($P$12,AM16)</f>
        <v>0</v>
      </c>
      <c r="AQ16" s="123">
        <v>0.35416666666666669</v>
      </c>
      <c r="AR16" s="124">
        <v>0.79166666666666663</v>
      </c>
      <c r="AS16" s="124">
        <v>0.125</v>
      </c>
      <c r="AT16" s="108" t="str">
        <f>IF(AP16=0,"",IF(AND(AP16=1,$F$16&gt;0),"","１"))</f>
        <v/>
      </c>
      <c r="AU16" s="108" t="str">
        <f>IF(AP16=0,"",IF(AND(AP16=1,$I$16=AR16),"",1))</f>
        <v/>
      </c>
    </row>
    <row r="17" spans="1:47" ht="18" customHeight="1" x14ac:dyDescent="0.15">
      <c r="A17" s="201" t="s">
        <v>1</v>
      </c>
      <c r="B17" s="202"/>
      <c r="C17" s="203"/>
      <c r="D17" s="204"/>
      <c r="E17" s="205"/>
      <c r="F17" s="206"/>
      <c r="G17" s="207"/>
      <c r="H17" s="208"/>
      <c r="I17" s="206"/>
      <c r="J17" s="207"/>
      <c r="K17" s="208"/>
      <c r="L17" s="209" t="str">
        <f t="shared" ref="L17:L20" si="0">IF(AND(F17="",I17=""),"",I17-F17)</f>
        <v/>
      </c>
      <c r="M17" s="209"/>
      <c r="N17" s="209"/>
      <c r="O17" s="209"/>
      <c r="P17" s="209"/>
      <c r="Q17" s="210" t="str">
        <f t="shared" ref="Q17:Q20" si="1">IF(I17="","",IF(AND($P$12="土曜日",$AT$9&lt;=L17),"○開所",IF(AND($P$12="休業日",$AT$10&lt;=L17),"○開所",IF(AND($P$12="平日",$AT$8&lt;=L17),"○開所","×閉所"))))</f>
        <v/>
      </c>
      <c r="R17" s="211"/>
      <c r="S17" s="211"/>
      <c r="T17" s="211"/>
      <c r="U17" s="212"/>
      <c r="W17" s="109"/>
      <c r="X17" s="109"/>
      <c r="Y17" s="109"/>
      <c r="AA17" s="109"/>
      <c r="AB17" s="109"/>
      <c r="AC17" s="109"/>
      <c r="AD17" s="109"/>
      <c r="AE17" s="109"/>
      <c r="AF17" s="109"/>
      <c r="AG17" s="109"/>
      <c r="AH17" s="109"/>
      <c r="AI17" s="109"/>
      <c r="AM17" s="199" t="s">
        <v>11</v>
      </c>
      <c r="AN17" s="200"/>
      <c r="AO17" s="200"/>
      <c r="AP17" s="126">
        <f>COUNTIF($P$12,AM17)</f>
        <v>0</v>
      </c>
      <c r="AQ17" s="123">
        <v>0.35416666666666669</v>
      </c>
      <c r="AR17" s="124">
        <v>0.79166666666666663</v>
      </c>
      <c r="AS17" s="124">
        <v>0.33333333333333331</v>
      </c>
      <c r="AT17" s="108" t="str">
        <f>IF(AP17=0,"",IF(AND(AP17=1,$F$16=AQ17),"",1))</f>
        <v/>
      </c>
      <c r="AU17" s="108" t="str">
        <f>IF(AP17=0,"",IF(AND(AP17=1,$I$16&gt;=AR17),"",1))</f>
        <v/>
      </c>
    </row>
    <row r="18" spans="1:47" ht="18" customHeight="1" x14ac:dyDescent="0.15">
      <c r="A18" s="201" t="s">
        <v>2</v>
      </c>
      <c r="B18" s="202"/>
      <c r="C18" s="216"/>
      <c r="D18" s="217"/>
      <c r="E18" s="218"/>
      <c r="F18" s="206"/>
      <c r="G18" s="207"/>
      <c r="H18" s="208"/>
      <c r="I18" s="206"/>
      <c r="J18" s="207"/>
      <c r="K18" s="208"/>
      <c r="L18" s="209" t="str">
        <f t="shared" si="0"/>
        <v/>
      </c>
      <c r="M18" s="209"/>
      <c r="N18" s="209"/>
      <c r="O18" s="209"/>
      <c r="P18" s="209"/>
      <c r="Q18" s="210" t="str">
        <f t="shared" si="1"/>
        <v/>
      </c>
      <c r="R18" s="211"/>
      <c r="S18" s="211"/>
      <c r="T18" s="211"/>
      <c r="U18" s="212"/>
      <c r="Y18" s="109"/>
      <c r="Z18" s="109"/>
      <c r="AA18" s="109"/>
      <c r="AB18" s="109"/>
      <c r="AC18" s="109"/>
      <c r="AD18" s="109"/>
      <c r="AE18" s="109"/>
      <c r="AF18" s="109"/>
      <c r="AG18" s="109"/>
      <c r="AH18" s="109"/>
      <c r="AI18" s="109"/>
      <c r="AM18" s="199" t="s">
        <v>12</v>
      </c>
      <c r="AN18" s="200"/>
      <c r="AO18" s="200"/>
      <c r="AP18" s="126">
        <f>COUNTIFS($P$12,AM18,$AB$12,"より前")</f>
        <v>0</v>
      </c>
      <c r="AQ18" s="123">
        <v>0.35416666666666669</v>
      </c>
      <c r="AR18" s="124">
        <v>0.79166666666666663</v>
      </c>
      <c r="AS18" s="124">
        <v>0.33333333333333331</v>
      </c>
      <c r="AT18" s="108" t="str">
        <f>IF(AP18=0,"",IF(AND(AP18=1,$F$16=AQ18),"",1))</f>
        <v/>
      </c>
      <c r="AU18" s="108" t="str">
        <f>IF(AP18=0,"",IF(AND(AP18=1,$I$16&gt;=AR18),"",1))</f>
        <v/>
      </c>
    </row>
    <row r="19" spans="1:47" ht="18" customHeight="1" x14ac:dyDescent="0.15">
      <c r="A19" s="201" t="s">
        <v>3</v>
      </c>
      <c r="B19" s="202"/>
      <c r="C19" s="216"/>
      <c r="D19" s="217"/>
      <c r="E19" s="218"/>
      <c r="F19" s="206"/>
      <c r="G19" s="207"/>
      <c r="H19" s="208"/>
      <c r="I19" s="206"/>
      <c r="J19" s="207"/>
      <c r="K19" s="208"/>
      <c r="L19" s="209" t="str">
        <f t="shared" si="0"/>
        <v/>
      </c>
      <c r="M19" s="209"/>
      <c r="N19" s="209"/>
      <c r="O19" s="209"/>
      <c r="P19" s="209"/>
      <c r="Q19" s="210" t="str">
        <f t="shared" si="1"/>
        <v/>
      </c>
      <c r="R19" s="211"/>
      <c r="S19" s="211"/>
      <c r="T19" s="211"/>
      <c r="U19" s="212"/>
      <c r="W19" s="109"/>
      <c r="X19" s="109"/>
      <c r="Y19" s="109"/>
      <c r="Z19" s="109"/>
      <c r="AA19" s="109"/>
      <c r="AB19" s="109"/>
      <c r="AC19" s="109"/>
      <c r="AD19" s="109"/>
      <c r="AE19" s="109"/>
      <c r="AF19" s="109"/>
      <c r="AG19" s="109"/>
      <c r="AH19" s="109"/>
      <c r="AI19" s="109"/>
      <c r="AM19" s="199" t="s">
        <v>12</v>
      </c>
      <c r="AN19" s="200"/>
      <c r="AO19" s="200"/>
      <c r="AP19" s="126">
        <f>COUNTIFS($P$12,AM19,$AB$12,"以降")</f>
        <v>0</v>
      </c>
      <c r="AQ19" s="123">
        <v>0.33333333333333331</v>
      </c>
      <c r="AR19" s="124">
        <v>0.79166666666666663</v>
      </c>
      <c r="AS19" s="124">
        <v>0.33333333333333331</v>
      </c>
      <c r="AT19" s="108" t="str">
        <f>IF(AP19=0,"",IF(AND(AP19=1,$F$16=AQ19),"",1))</f>
        <v/>
      </c>
      <c r="AU19" s="108" t="str">
        <f>IF(AP19=0,"",IF(AND(AP19=1,$I$16&gt;=AR19),"",1))</f>
        <v/>
      </c>
    </row>
    <row r="20" spans="1:47" ht="18" customHeight="1" x14ac:dyDescent="0.15">
      <c r="A20" s="201" t="s">
        <v>4</v>
      </c>
      <c r="B20" s="202"/>
      <c r="C20" s="216"/>
      <c r="D20" s="217"/>
      <c r="E20" s="218"/>
      <c r="F20" s="206"/>
      <c r="G20" s="207"/>
      <c r="H20" s="208"/>
      <c r="I20" s="206"/>
      <c r="J20" s="207"/>
      <c r="K20" s="208"/>
      <c r="L20" s="209" t="str">
        <f t="shared" si="0"/>
        <v/>
      </c>
      <c r="M20" s="209"/>
      <c r="N20" s="209"/>
      <c r="O20" s="209"/>
      <c r="P20" s="209"/>
      <c r="Q20" s="210" t="str">
        <f t="shared" si="1"/>
        <v/>
      </c>
      <c r="R20" s="211"/>
      <c r="S20" s="211"/>
      <c r="T20" s="211"/>
      <c r="U20" s="212"/>
      <c r="W20" s="109"/>
      <c r="X20" s="109"/>
      <c r="Y20" s="109"/>
      <c r="Z20" s="109"/>
      <c r="AA20" s="109"/>
      <c r="AB20" s="109"/>
      <c r="AD20" s="109"/>
      <c r="AE20" s="109"/>
      <c r="AF20" s="109"/>
      <c r="AG20" s="109"/>
      <c r="AH20" s="109"/>
      <c r="AI20" s="109"/>
      <c r="AM20" s="224" t="s">
        <v>52</v>
      </c>
      <c r="AN20" s="224"/>
      <c r="AO20" s="224"/>
      <c r="AP20" s="224"/>
      <c r="AQ20" s="224"/>
      <c r="AR20" s="224"/>
      <c r="AS20" s="224"/>
      <c r="AT20" s="89">
        <f>SUM(AT16:AT19)</f>
        <v>0</v>
      </c>
      <c r="AU20" s="89">
        <f>SUM(AU16:AU19)</f>
        <v>0</v>
      </c>
    </row>
    <row r="21" spans="1:47" x14ac:dyDescent="0.15">
      <c r="W21" s="109"/>
      <c r="X21" s="109"/>
      <c r="Y21" s="109"/>
      <c r="Z21" s="109"/>
      <c r="AA21" s="109"/>
      <c r="AB21" s="109"/>
      <c r="AC21" s="109"/>
      <c r="AD21" s="109"/>
      <c r="AE21" s="109"/>
      <c r="AF21" s="109"/>
      <c r="AG21" s="109"/>
      <c r="AH21" s="109"/>
      <c r="AI21" s="109"/>
    </row>
    <row r="22" spans="1:47" x14ac:dyDescent="0.15">
      <c r="I22" s="225">
        <v>0.29166666666666669</v>
      </c>
      <c r="J22" s="226"/>
      <c r="K22" s="227">
        <v>0.33333333333333331</v>
      </c>
      <c r="L22" s="228"/>
      <c r="M22" s="219">
        <v>0.375</v>
      </c>
      <c r="N22" s="220"/>
      <c r="O22" s="219">
        <v>0.41666666666666702</v>
      </c>
      <c r="P22" s="220"/>
      <c r="Q22" s="219">
        <v>0.45833333333333298</v>
      </c>
      <c r="R22" s="220"/>
      <c r="S22" s="219">
        <v>0.5</v>
      </c>
      <c r="T22" s="220"/>
      <c r="U22" s="219">
        <v>0.54166666666666696</v>
      </c>
      <c r="V22" s="220"/>
      <c r="W22" s="219">
        <v>0.58333333333333304</v>
      </c>
      <c r="X22" s="220"/>
      <c r="Y22" s="219">
        <v>0.624999999999999</v>
      </c>
      <c r="Z22" s="220"/>
      <c r="AA22" s="219">
        <v>0.66666666666666496</v>
      </c>
      <c r="AB22" s="220"/>
      <c r="AC22" s="219">
        <v>0.70833333333333104</v>
      </c>
      <c r="AD22" s="220"/>
      <c r="AE22" s="219">
        <v>0.749999999999997</v>
      </c>
      <c r="AF22" s="220"/>
      <c r="AG22" s="219">
        <v>0.79166666666666297</v>
      </c>
      <c r="AH22" s="221"/>
      <c r="AI22" s="222">
        <v>0.83333333333333337</v>
      </c>
      <c r="AJ22" s="223"/>
      <c r="AK22" s="222">
        <v>0.875</v>
      </c>
      <c r="AL22" s="223"/>
      <c r="AM22" s="140"/>
    </row>
    <row r="23" spans="1:47" x14ac:dyDescent="0.15">
      <c r="A23" s="229" t="s">
        <v>22</v>
      </c>
      <c r="B23" s="230"/>
      <c r="C23" s="230"/>
      <c r="D23" s="230"/>
      <c r="E23" s="230"/>
      <c r="F23" s="230"/>
      <c r="G23" s="230"/>
      <c r="H23" s="231"/>
      <c r="I23" s="80"/>
      <c r="J23" s="99">
        <f>$G$8</f>
        <v>0</v>
      </c>
      <c r="K23" s="103">
        <f t="shared" ref="K23:AL23" si="2">$G$8</f>
        <v>0</v>
      </c>
      <c r="L23" s="99">
        <f>$G$8</f>
        <v>0</v>
      </c>
      <c r="M23" s="103">
        <f t="shared" si="2"/>
        <v>0</v>
      </c>
      <c r="N23" s="99">
        <f t="shared" si="2"/>
        <v>0</v>
      </c>
      <c r="O23" s="100">
        <f t="shared" si="2"/>
        <v>0</v>
      </c>
      <c r="P23" s="99">
        <f t="shared" si="2"/>
        <v>0</v>
      </c>
      <c r="Q23" s="100">
        <f t="shared" si="2"/>
        <v>0</v>
      </c>
      <c r="R23" s="99">
        <f t="shared" si="2"/>
        <v>0</v>
      </c>
      <c r="S23" s="100">
        <f t="shared" si="2"/>
        <v>0</v>
      </c>
      <c r="T23" s="99">
        <f t="shared" si="2"/>
        <v>0</v>
      </c>
      <c r="U23" s="100">
        <f t="shared" si="2"/>
        <v>0</v>
      </c>
      <c r="V23" s="99">
        <f t="shared" si="2"/>
        <v>0</v>
      </c>
      <c r="W23" s="100">
        <f t="shared" si="2"/>
        <v>0</v>
      </c>
      <c r="X23" s="99">
        <f t="shared" si="2"/>
        <v>0</v>
      </c>
      <c r="Y23" s="100">
        <f t="shared" si="2"/>
        <v>0</v>
      </c>
      <c r="Z23" s="99">
        <f t="shared" si="2"/>
        <v>0</v>
      </c>
      <c r="AA23" s="100">
        <f t="shared" si="2"/>
        <v>0</v>
      </c>
      <c r="AB23" s="99">
        <f t="shared" si="2"/>
        <v>0</v>
      </c>
      <c r="AC23" s="100">
        <f t="shared" si="2"/>
        <v>0</v>
      </c>
      <c r="AD23" s="99">
        <f t="shared" si="2"/>
        <v>0</v>
      </c>
      <c r="AE23" s="100">
        <f t="shared" si="2"/>
        <v>0</v>
      </c>
      <c r="AF23" s="99">
        <f>$G$8</f>
        <v>0</v>
      </c>
      <c r="AG23" s="100">
        <f t="shared" si="2"/>
        <v>0</v>
      </c>
      <c r="AH23" s="99">
        <f>$G$8</f>
        <v>0</v>
      </c>
      <c r="AI23" s="100">
        <f t="shared" si="2"/>
        <v>0</v>
      </c>
      <c r="AJ23" s="99">
        <f>$G$8</f>
        <v>0</v>
      </c>
      <c r="AK23" s="100">
        <f t="shared" si="2"/>
        <v>0</v>
      </c>
      <c r="AL23" s="62">
        <f t="shared" si="2"/>
        <v>0</v>
      </c>
      <c r="AM23" s="54"/>
    </row>
    <row r="24" spans="1:47" x14ac:dyDescent="0.15">
      <c r="A24" s="232" t="s">
        <v>21</v>
      </c>
      <c r="B24" s="233"/>
      <c r="C24" s="233"/>
      <c r="D24" s="233"/>
      <c r="E24" s="233"/>
      <c r="F24" s="233"/>
      <c r="G24" s="233"/>
      <c r="H24" s="234"/>
      <c r="I24" s="81"/>
      <c r="J24" s="97"/>
      <c r="K24" s="104"/>
      <c r="L24" s="97"/>
      <c r="M24" s="104"/>
      <c r="N24" s="97"/>
      <c r="O24" s="98"/>
      <c r="P24" s="97"/>
      <c r="Q24" s="98"/>
      <c r="R24" s="97"/>
      <c r="S24" s="98"/>
      <c r="T24" s="97"/>
      <c r="U24" s="98"/>
      <c r="V24" s="97"/>
      <c r="W24" s="98"/>
      <c r="X24" s="97"/>
      <c r="Y24" s="98"/>
      <c r="Z24" s="97"/>
      <c r="AA24" s="98"/>
      <c r="AB24" s="97"/>
      <c r="AC24" s="98"/>
      <c r="AD24" s="97"/>
      <c r="AE24" s="98"/>
      <c r="AF24" s="97"/>
      <c r="AG24" s="98"/>
      <c r="AH24" s="97"/>
      <c r="AI24" s="98"/>
      <c r="AJ24" s="97"/>
      <c r="AK24" s="98"/>
      <c r="AL24" s="63"/>
      <c r="AM24" s="54"/>
      <c r="AN24" s="101"/>
    </row>
    <row r="25" spans="1:47" x14ac:dyDescent="0.15">
      <c r="A25" s="232" t="s">
        <v>69</v>
      </c>
      <c r="B25" s="233"/>
      <c r="C25" s="233"/>
      <c r="D25" s="233"/>
      <c r="E25" s="233"/>
      <c r="F25" s="233"/>
      <c r="G25" s="233"/>
      <c r="H25" s="234"/>
      <c r="I25" s="81"/>
      <c r="J25" s="99"/>
      <c r="K25" s="103"/>
      <c r="L25" s="99"/>
      <c r="M25" s="103"/>
      <c r="N25" s="99"/>
      <c r="O25" s="100"/>
      <c r="P25" s="99"/>
      <c r="Q25" s="100"/>
      <c r="R25" s="99"/>
      <c r="S25" s="100"/>
      <c r="T25" s="99"/>
      <c r="U25" s="100"/>
      <c r="V25" s="99"/>
      <c r="W25" s="100"/>
      <c r="X25" s="99"/>
      <c r="Y25" s="100"/>
      <c r="Z25" s="99"/>
      <c r="AA25" s="100"/>
      <c r="AB25" s="99"/>
      <c r="AC25" s="100"/>
      <c r="AD25" s="99"/>
      <c r="AE25" s="100"/>
      <c r="AF25" s="99"/>
      <c r="AG25" s="100"/>
      <c r="AH25" s="99"/>
      <c r="AI25" s="100"/>
      <c r="AJ25" s="99"/>
      <c r="AK25" s="100"/>
      <c r="AL25" s="62"/>
      <c r="AM25" s="54"/>
    </row>
    <row r="26" spans="1:47" ht="14.25" thickBot="1" x14ac:dyDescent="0.2">
      <c r="A26" s="235" t="s">
        <v>42</v>
      </c>
      <c r="B26" s="236"/>
      <c r="C26" s="236"/>
      <c r="D26" s="236"/>
      <c r="E26" s="236"/>
      <c r="F26" s="236"/>
      <c r="G26" s="236"/>
      <c r="H26" s="237"/>
      <c r="I26" s="82"/>
      <c r="J26" s="145"/>
      <c r="K26" s="146"/>
      <c r="L26" s="145"/>
      <c r="M26" s="146"/>
      <c r="N26" s="99"/>
      <c r="O26" s="114"/>
      <c r="P26" s="99"/>
      <c r="Q26" s="114"/>
      <c r="R26" s="99"/>
      <c r="S26" s="114"/>
      <c r="T26" s="99"/>
      <c r="U26" s="114"/>
      <c r="V26" s="99"/>
      <c r="W26" s="114"/>
      <c r="X26" s="99"/>
      <c r="Y26" s="114"/>
      <c r="Z26" s="99"/>
      <c r="AA26" s="114"/>
      <c r="AB26" s="99"/>
      <c r="AC26" s="114"/>
      <c r="AD26" s="99"/>
      <c r="AE26" s="114"/>
      <c r="AF26" s="99"/>
      <c r="AG26" s="114"/>
      <c r="AH26" s="114"/>
      <c r="AI26" s="114"/>
      <c r="AJ26" s="114"/>
      <c r="AK26" s="114"/>
      <c r="AL26" s="62"/>
      <c r="AM26" s="54"/>
    </row>
    <row r="27" spans="1:47" ht="14.25" customHeight="1" thickTop="1" x14ac:dyDescent="0.15">
      <c r="A27" s="238" t="s">
        <v>18</v>
      </c>
      <c r="B27" s="239"/>
      <c r="C27" s="239"/>
      <c r="D27" s="239"/>
      <c r="E27" s="239"/>
      <c r="F27" s="239"/>
      <c r="G27" s="239"/>
      <c r="H27" s="240"/>
      <c r="I27" s="83"/>
      <c r="J27" s="112">
        <f t="shared" ref="J27:AL27" si="3">J24*2</f>
        <v>0</v>
      </c>
      <c r="K27" s="107">
        <f t="shared" si="3"/>
        <v>0</v>
      </c>
      <c r="L27" s="112">
        <f t="shared" si="3"/>
        <v>0</v>
      </c>
      <c r="M27" s="107">
        <f t="shared" si="3"/>
        <v>0</v>
      </c>
      <c r="N27" s="106">
        <f t="shared" si="3"/>
        <v>0</v>
      </c>
      <c r="O27" s="106">
        <f t="shared" si="3"/>
        <v>0</v>
      </c>
      <c r="P27" s="106">
        <f t="shared" si="3"/>
        <v>0</v>
      </c>
      <c r="Q27" s="106">
        <f t="shared" si="3"/>
        <v>0</v>
      </c>
      <c r="R27" s="106">
        <f t="shared" si="3"/>
        <v>0</v>
      </c>
      <c r="S27" s="106">
        <f t="shared" si="3"/>
        <v>0</v>
      </c>
      <c r="T27" s="106">
        <f t="shared" si="3"/>
        <v>0</v>
      </c>
      <c r="U27" s="106">
        <f t="shared" si="3"/>
        <v>0</v>
      </c>
      <c r="V27" s="106">
        <f t="shared" si="3"/>
        <v>0</v>
      </c>
      <c r="W27" s="106">
        <f t="shared" si="3"/>
        <v>0</v>
      </c>
      <c r="X27" s="106">
        <f t="shared" si="3"/>
        <v>0</v>
      </c>
      <c r="Y27" s="106">
        <f t="shared" si="3"/>
        <v>0</v>
      </c>
      <c r="Z27" s="106">
        <f t="shared" si="3"/>
        <v>0</v>
      </c>
      <c r="AA27" s="106">
        <f t="shared" si="3"/>
        <v>0</v>
      </c>
      <c r="AB27" s="106">
        <f t="shared" si="3"/>
        <v>0</v>
      </c>
      <c r="AC27" s="106">
        <f t="shared" si="3"/>
        <v>0</v>
      </c>
      <c r="AD27" s="106">
        <f t="shared" si="3"/>
        <v>0</v>
      </c>
      <c r="AE27" s="106">
        <f t="shared" si="3"/>
        <v>0</v>
      </c>
      <c r="AF27" s="106">
        <f t="shared" si="3"/>
        <v>0</v>
      </c>
      <c r="AG27" s="106">
        <f t="shared" si="3"/>
        <v>0</v>
      </c>
      <c r="AH27" s="106">
        <f t="shared" si="3"/>
        <v>0</v>
      </c>
      <c r="AI27" s="106">
        <f t="shared" si="3"/>
        <v>0</v>
      </c>
      <c r="AJ27" s="106">
        <f t="shared" si="3"/>
        <v>0</v>
      </c>
      <c r="AK27" s="106">
        <f t="shared" si="3"/>
        <v>0</v>
      </c>
      <c r="AL27" s="106">
        <f t="shared" si="3"/>
        <v>0</v>
      </c>
      <c r="AM27" s="141"/>
    </row>
    <row r="28" spans="1:47" x14ac:dyDescent="0.15">
      <c r="A28" s="65"/>
      <c r="B28" s="241" t="s">
        <v>17</v>
      </c>
      <c r="C28" s="242"/>
      <c r="D28" s="242"/>
      <c r="E28" s="242"/>
      <c r="F28" s="242"/>
      <c r="G28" s="242"/>
      <c r="H28" s="243"/>
      <c r="I28" s="83"/>
      <c r="J28" s="102">
        <f t="shared" ref="J28:AL28" si="4">J24</f>
        <v>0</v>
      </c>
      <c r="K28" s="105">
        <f t="shared" si="4"/>
        <v>0</v>
      </c>
      <c r="L28" s="102">
        <f t="shared" si="4"/>
        <v>0</v>
      </c>
      <c r="M28" s="105">
        <f t="shared" si="4"/>
        <v>0</v>
      </c>
      <c r="N28" s="94">
        <f t="shared" si="4"/>
        <v>0</v>
      </c>
      <c r="O28" s="94">
        <f t="shared" si="4"/>
        <v>0</v>
      </c>
      <c r="P28" s="94">
        <f t="shared" si="4"/>
        <v>0</v>
      </c>
      <c r="Q28" s="94">
        <f t="shared" si="4"/>
        <v>0</v>
      </c>
      <c r="R28" s="94">
        <f t="shared" si="4"/>
        <v>0</v>
      </c>
      <c r="S28" s="94">
        <f t="shared" si="4"/>
        <v>0</v>
      </c>
      <c r="T28" s="94">
        <f t="shared" si="4"/>
        <v>0</v>
      </c>
      <c r="U28" s="94">
        <f t="shared" si="4"/>
        <v>0</v>
      </c>
      <c r="V28" s="94">
        <f t="shared" si="4"/>
        <v>0</v>
      </c>
      <c r="W28" s="94">
        <f t="shared" si="4"/>
        <v>0</v>
      </c>
      <c r="X28" s="94">
        <f t="shared" si="4"/>
        <v>0</v>
      </c>
      <c r="Y28" s="94">
        <f t="shared" si="4"/>
        <v>0</v>
      </c>
      <c r="Z28" s="94">
        <f t="shared" si="4"/>
        <v>0</v>
      </c>
      <c r="AA28" s="94">
        <f t="shared" si="4"/>
        <v>0</v>
      </c>
      <c r="AB28" s="94">
        <f t="shared" si="4"/>
        <v>0</v>
      </c>
      <c r="AC28" s="94">
        <f t="shared" si="4"/>
        <v>0</v>
      </c>
      <c r="AD28" s="94">
        <f t="shared" si="4"/>
        <v>0</v>
      </c>
      <c r="AE28" s="94">
        <f t="shared" si="4"/>
        <v>0</v>
      </c>
      <c r="AF28" s="94">
        <f t="shared" si="4"/>
        <v>0</v>
      </c>
      <c r="AG28" s="94">
        <f t="shared" si="4"/>
        <v>0</v>
      </c>
      <c r="AH28" s="94">
        <f t="shared" si="4"/>
        <v>0</v>
      </c>
      <c r="AI28" s="94">
        <f t="shared" si="4"/>
        <v>0</v>
      </c>
      <c r="AJ28" s="94">
        <f t="shared" si="4"/>
        <v>0</v>
      </c>
      <c r="AK28" s="94">
        <f t="shared" si="4"/>
        <v>0</v>
      </c>
      <c r="AL28" s="94">
        <f t="shared" si="4"/>
        <v>0</v>
      </c>
      <c r="AM28" s="142"/>
    </row>
    <row r="29" spans="1:47" x14ac:dyDescent="0.15">
      <c r="A29" s="244" t="s">
        <v>35</v>
      </c>
      <c r="B29" s="245"/>
      <c r="C29" s="245"/>
      <c r="D29" s="245"/>
      <c r="E29" s="245"/>
      <c r="F29" s="245"/>
      <c r="G29" s="245"/>
      <c r="H29" s="246"/>
      <c r="I29" s="84"/>
      <c r="J29" s="111" t="str">
        <f t="shared" ref="J29:AL29" si="5">IF(AND(J23&gt;J24,J24*40&lt;J25,OR(J26="×",J26="")),"×","")</f>
        <v/>
      </c>
      <c r="K29" s="111" t="str">
        <f t="shared" si="5"/>
        <v/>
      </c>
      <c r="L29" s="111" t="str">
        <f t="shared" si="5"/>
        <v/>
      </c>
      <c r="M29" s="111" t="str">
        <f t="shared" si="5"/>
        <v/>
      </c>
      <c r="N29" s="111" t="str">
        <f t="shared" si="5"/>
        <v/>
      </c>
      <c r="O29" s="111" t="str">
        <f t="shared" si="5"/>
        <v/>
      </c>
      <c r="P29" s="111" t="str">
        <f>IF(AND(P23&gt;P24,P24*40&lt;P25,OR(P26="×",P26="")),"×","")</f>
        <v/>
      </c>
      <c r="Q29" s="111" t="str">
        <f t="shared" si="5"/>
        <v/>
      </c>
      <c r="R29" s="111" t="str">
        <f t="shared" si="5"/>
        <v/>
      </c>
      <c r="S29" s="111" t="str">
        <f t="shared" si="5"/>
        <v/>
      </c>
      <c r="T29" s="111" t="str">
        <f t="shared" si="5"/>
        <v/>
      </c>
      <c r="U29" s="111" t="str">
        <f t="shared" si="5"/>
        <v/>
      </c>
      <c r="V29" s="111" t="str">
        <f t="shared" si="5"/>
        <v/>
      </c>
      <c r="W29" s="111" t="str">
        <f t="shared" si="5"/>
        <v/>
      </c>
      <c r="X29" s="111" t="str">
        <f t="shared" si="5"/>
        <v/>
      </c>
      <c r="Y29" s="111" t="str">
        <f t="shared" si="5"/>
        <v/>
      </c>
      <c r="Z29" s="111" t="str">
        <f t="shared" si="5"/>
        <v/>
      </c>
      <c r="AA29" s="111" t="str">
        <f t="shared" si="5"/>
        <v/>
      </c>
      <c r="AB29" s="111" t="str">
        <f t="shared" si="5"/>
        <v/>
      </c>
      <c r="AC29" s="111" t="str">
        <f t="shared" si="5"/>
        <v/>
      </c>
      <c r="AD29" s="111" t="str">
        <f t="shared" si="5"/>
        <v/>
      </c>
      <c r="AE29" s="111" t="str">
        <f t="shared" si="5"/>
        <v/>
      </c>
      <c r="AF29" s="111" t="str">
        <f t="shared" si="5"/>
        <v/>
      </c>
      <c r="AG29" s="111" t="str">
        <f t="shared" si="5"/>
        <v/>
      </c>
      <c r="AH29" s="111" t="str">
        <f t="shared" si="5"/>
        <v/>
      </c>
      <c r="AI29" s="111" t="str">
        <f t="shared" si="5"/>
        <v/>
      </c>
      <c r="AJ29" s="111" t="str">
        <f t="shared" si="5"/>
        <v/>
      </c>
      <c r="AK29" s="111" t="str">
        <f t="shared" si="5"/>
        <v/>
      </c>
      <c r="AL29" s="111" t="str">
        <f t="shared" si="5"/>
        <v/>
      </c>
      <c r="AM29" s="143"/>
    </row>
    <row r="30" spans="1:47" x14ac:dyDescent="0.15">
      <c r="J30" s="89"/>
      <c r="K30" s="89"/>
      <c r="AH30" s="93"/>
      <c r="AI30" s="93"/>
    </row>
    <row r="31" spans="1:47" s="92" customFormat="1" ht="20.25" customHeight="1" x14ac:dyDescent="0.15">
      <c r="A31" s="89" t="s">
        <v>24</v>
      </c>
      <c r="B31" s="89"/>
      <c r="C31" s="89"/>
      <c r="D31" s="89"/>
      <c r="E31" s="89"/>
      <c r="F31" s="89"/>
      <c r="G31" s="89"/>
      <c r="H31" s="89"/>
      <c r="I31" s="89"/>
      <c r="J31" s="89"/>
      <c r="K31" s="89"/>
      <c r="L31" s="93"/>
      <c r="M31" s="93"/>
      <c r="N31" s="93"/>
      <c r="O31" s="93"/>
      <c r="P31" s="93"/>
      <c r="Q31" s="93"/>
      <c r="R31" s="93"/>
      <c r="S31" s="93"/>
      <c r="T31" s="93"/>
      <c r="U31" s="93"/>
      <c r="V31" s="93"/>
      <c r="W31" s="93"/>
      <c r="X31" s="93"/>
      <c r="Y31" s="93"/>
      <c r="Z31" s="93"/>
      <c r="AA31" s="93"/>
      <c r="AB31" s="93"/>
      <c r="AC31" s="93"/>
      <c r="AD31" s="93"/>
      <c r="AE31" s="93"/>
      <c r="AF31" s="93"/>
      <c r="AG31" s="93"/>
      <c r="AH31" s="93"/>
      <c r="AI31" s="93"/>
    </row>
    <row r="32" spans="1:47" ht="19.5" customHeight="1" x14ac:dyDescent="0.15">
      <c r="A32" s="90"/>
      <c r="B32" s="169" t="s">
        <v>13</v>
      </c>
      <c r="C32" s="169"/>
      <c r="D32" s="169"/>
      <c r="E32" s="169"/>
      <c r="F32" s="249" t="s">
        <v>6</v>
      </c>
      <c r="G32" s="250"/>
      <c r="H32" s="251"/>
      <c r="I32" s="252">
        <v>0.29166666666666669</v>
      </c>
      <c r="J32" s="253"/>
      <c r="K32" s="227">
        <v>0.33333333333333331</v>
      </c>
      <c r="L32" s="228"/>
      <c r="M32" s="248">
        <v>0.375</v>
      </c>
      <c r="N32" s="228"/>
      <c r="O32" s="248">
        <v>0.41666666666666702</v>
      </c>
      <c r="P32" s="228"/>
      <c r="Q32" s="248">
        <v>0.45833333333333298</v>
      </c>
      <c r="R32" s="228"/>
      <c r="S32" s="248">
        <v>0.5</v>
      </c>
      <c r="T32" s="228"/>
      <c r="U32" s="248">
        <v>0.54166666666666696</v>
      </c>
      <c r="V32" s="228"/>
      <c r="W32" s="248">
        <v>0.58333333333333304</v>
      </c>
      <c r="X32" s="228"/>
      <c r="Y32" s="248">
        <v>0.624999999999999</v>
      </c>
      <c r="Z32" s="228"/>
      <c r="AA32" s="248">
        <v>0.66666666666666496</v>
      </c>
      <c r="AB32" s="228"/>
      <c r="AC32" s="248">
        <v>0.70833333333333104</v>
      </c>
      <c r="AD32" s="228"/>
      <c r="AE32" s="248">
        <v>0.749999999999997</v>
      </c>
      <c r="AF32" s="228"/>
      <c r="AG32" s="248">
        <v>0.79166666666666297</v>
      </c>
      <c r="AH32" s="253"/>
      <c r="AI32" s="222">
        <v>0.83333333333333337</v>
      </c>
      <c r="AJ32" s="223"/>
      <c r="AK32" s="222">
        <v>0.875</v>
      </c>
      <c r="AL32" s="223"/>
      <c r="AM32" s="140"/>
    </row>
    <row r="33" spans="1:39" x14ac:dyDescent="0.15">
      <c r="A33" s="90">
        <v>1</v>
      </c>
      <c r="B33" s="247"/>
      <c r="C33" s="247"/>
      <c r="D33" s="247"/>
      <c r="E33" s="247"/>
      <c r="F33" s="247"/>
      <c r="G33" s="247"/>
      <c r="H33" s="247"/>
      <c r="I33" s="140"/>
      <c r="J33" s="95"/>
      <c r="K33" s="96"/>
      <c r="L33" s="95"/>
      <c r="M33" s="96"/>
      <c r="N33" s="95"/>
      <c r="O33" s="96"/>
      <c r="P33" s="95"/>
      <c r="Q33" s="96"/>
      <c r="R33" s="95"/>
      <c r="S33" s="96"/>
      <c r="T33" s="95"/>
      <c r="U33" s="96"/>
      <c r="V33" s="95"/>
      <c r="W33" s="96"/>
      <c r="X33" s="95"/>
      <c r="Y33" s="96"/>
      <c r="Z33" s="95"/>
      <c r="AA33" s="96"/>
      <c r="AB33" s="95"/>
      <c r="AC33" s="96"/>
      <c r="AD33" s="95"/>
      <c r="AE33" s="96"/>
      <c r="AF33" s="95"/>
      <c r="AG33" s="96"/>
      <c r="AH33" s="95"/>
      <c r="AI33" s="96"/>
      <c r="AJ33" s="95"/>
      <c r="AK33" s="96"/>
      <c r="AL33" s="95"/>
      <c r="AM33" s="141"/>
    </row>
    <row r="34" spans="1:39" ht="15.75" customHeight="1" x14ac:dyDescent="0.15">
      <c r="A34" s="90">
        <v>2</v>
      </c>
      <c r="B34" s="247"/>
      <c r="C34" s="247"/>
      <c r="D34" s="247"/>
      <c r="E34" s="247"/>
      <c r="F34" s="247"/>
      <c r="G34" s="247"/>
      <c r="H34" s="247"/>
      <c r="I34" s="140"/>
      <c r="J34" s="95"/>
      <c r="K34" s="96"/>
      <c r="L34" s="95"/>
      <c r="M34" s="96"/>
      <c r="N34" s="95"/>
      <c r="O34" s="96"/>
      <c r="P34" s="95"/>
      <c r="Q34" s="96"/>
      <c r="R34" s="95"/>
      <c r="S34" s="96"/>
      <c r="T34" s="95"/>
      <c r="U34" s="96"/>
      <c r="V34" s="95"/>
      <c r="W34" s="96"/>
      <c r="X34" s="95"/>
      <c r="Y34" s="96"/>
      <c r="Z34" s="95"/>
      <c r="AA34" s="96"/>
      <c r="AB34" s="95"/>
      <c r="AC34" s="96"/>
      <c r="AD34" s="95"/>
      <c r="AE34" s="96"/>
      <c r="AF34" s="95"/>
      <c r="AG34" s="96"/>
      <c r="AH34" s="95"/>
      <c r="AI34" s="96"/>
      <c r="AJ34" s="95"/>
      <c r="AK34" s="96"/>
      <c r="AL34" s="95"/>
      <c r="AM34" s="141"/>
    </row>
    <row r="35" spans="1:39" ht="15.75" customHeight="1" x14ac:dyDescent="0.15">
      <c r="A35" s="90">
        <v>3</v>
      </c>
      <c r="B35" s="247"/>
      <c r="C35" s="247"/>
      <c r="D35" s="247"/>
      <c r="E35" s="247"/>
      <c r="F35" s="247"/>
      <c r="G35" s="247"/>
      <c r="H35" s="247"/>
      <c r="I35" s="140"/>
      <c r="J35" s="95"/>
      <c r="K35" s="96"/>
      <c r="L35" s="95"/>
      <c r="M35" s="96"/>
      <c r="N35" s="95"/>
      <c r="O35" s="96"/>
      <c r="P35" s="95"/>
      <c r="Q35" s="96"/>
      <c r="R35" s="95"/>
      <c r="S35" s="96"/>
      <c r="T35" s="95"/>
      <c r="U35" s="96"/>
      <c r="V35" s="95"/>
      <c r="W35" s="96"/>
      <c r="X35" s="95"/>
      <c r="Y35" s="96"/>
      <c r="Z35" s="95"/>
      <c r="AA35" s="96"/>
      <c r="AB35" s="95"/>
      <c r="AC35" s="96"/>
      <c r="AD35" s="95"/>
      <c r="AE35" s="96"/>
      <c r="AF35" s="95"/>
      <c r="AG35" s="96"/>
      <c r="AH35" s="95"/>
      <c r="AI35" s="96"/>
      <c r="AJ35" s="95"/>
      <c r="AK35" s="96"/>
      <c r="AL35" s="95"/>
      <c r="AM35" s="141"/>
    </row>
    <row r="36" spans="1:39" ht="15.75" customHeight="1" x14ac:dyDescent="0.15">
      <c r="A36" s="90">
        <v>4</v>
      </c>
      <c r="B36" s="247"/>
      <c r="C36" s="247"/>
      <c r="D36" s="247"/>
      <c r="E36" s="247"/>
      <c r="F36" s="247"/>
      <c r="G36" s="247"/>
      <c r="H36" s="247"/>
      <c r="I36" s="140"/>
      <c r="J36" s="95"/>
      <c r="K36" s="96"/>
      <c r="L36" s="95"/>
      <c r="M36" s="96"/>
      <c r="N36" s="95"/>
      <c r="O36" s="96"/>
      <c r="P36" s="95"/>
      <c r="Q36" s="96"/>
      <c r="R36" s="95"/>
      <c r="S36" s="96"/>
      <c r="T36" s="95"/>
      <c r="U36" s="96"/>
      <c r="V36" s="95"/>
      <c r="W36" s="96"/>
      <c r="X36" s="95"/>
      <c r="Y36" s="96"/>
      <c r="Z36" s="95"/>
      <c r="AA36" s="96"/>
      <c r="AB36" s="95"/>
      <c r="AC36" s="96"/>
      <c r="AD36" s="95"/>
      <c r="AE36" s="96"/>
      <c r="AF36" s="95"/>
      <c r="AG36" s="96"/>
      <c r="AH36" s="95"/>
      <c r="AI36" s="96"/>
      <c r="AJ36" s="95"/>
      <c r="AK36" s="96"/>
      <c r="AL36" s="95"/>
      <c r="AM36" s="141"/>
    </row>
    <row r="37" spans="1:39" ht="15.75" customHeight="1" x14ac:dyDescent="0.15">
      <c r="A37" s="90">
        <v>5</v>
      </c>
      <c r="B37" s="247"/>
      <c r="C37" s="247"/>
      <c r="D37" s="247"/>
      <c r="E37" s="247"/>
      <c r="F37" s="247"/>
      <c r="G37" s="247"/>
      <c r="H37" s="247"/>
      <c r="I37" s="140"/>
      <c r="J37" s="95"/>
      <c r="K37" s="96"/>
      <c r="L37" s="95"/>
      <c r="M37" s="96"/>
      <c r="N37" s="95"/>
      <c r="O37" s="96"/>
      <c r="P37" s="95"/>
      <c r="Q37" s="96"/>
      <c r="R37" s="95"/>
      <c r="S37" s="96"/>
      <c r="T37" s="95"/>
      <c r="U37" s="96"/>
      <c r="V37" s="95"/>
      <c r="W37" s="96"/>
      <c r="X37" s="95"/>
      <c r="Y37" s="96"/>
      <c r="Z37" s="95"/>
      <c r="AA37" s="96"/>
      <c r="AB37" s="95"/>
      <c r="AC37" s="96"/>
      <c r="AD37" s="95"/>
      <c r="AE37" s="96"/>
      <c r="AF37" s="95"/>
      <c r="AG37" s="96"/>
      <c r="AH37" s="95"/>
      <c r="AI37" s="96"/>
      <c r="AJ37" s="95"/>
      <c r="AK37" s="96"/>
      <c r="AL37" s="95"/>
      <c r="AM37" s="141"/>
    </row>
    <row r="38" spans="1:39" ht="15.75" customHeight="1" x14ac:dyDescent="0.15">
      <c r="A38" s="90">
        <v>6</v>
      </c>
      <c r="B38" s="247"/>
      <c r="C38" s="247"/>
      <c r="D38" s="247"/>
      <c r="E38" s="247"/>
      <c r="F38" s="247"/>
      <c r="G38" s="247"/>
      <c r="H38" s="247"/>
      <c r="I38" s="140"/>
      <c r="J38" s="95"/>
      <c r="K38" s="96"/>
      <c r="L38" s="95"/>
      <c r="M38" s="96"/>
      <c r="N38" s="95"/>
      <c r="O38" s="96"/>
      <c r="P38" s="95"/>
      <c r="Q38" s="96"/>
      <c r="R38" s="95"/>
      <c r="S38" s="96"/>
      <c r="T38" s="95"/>
      <c r="U38" s="96"/>
      <c r="V38" s="95"/>
      <c r="W38" s="96"/>
      <c r="X38" s="95"/>
      <c r="Y38" s="96"/>
      <c r="Z38" s="95"/>
      <c r="AA38" s="96"/>
      <c r="AB38" s="95"/>
      <c r="AC38" s="96"/>
      <c r="AD38" s="95"/>
      <c r="AE38" s="96"/>
      <c r="AF38" s="95"/>
      <c r="AG38" s="96"/>
      <c r="AH38" s="95"/>
      <c r="AI38" s="96"/>
      <c r="AJ38" s="95"/>
      <c r="AK38" s="96"/>
      <c r="AL38" s="95"/>
      <c r="AM38" s="141"/>
    </row>
    <row r="39" spans="1:39" ht="15.75" customHeight="1" x14ac:dyDescent="0.15">
      <c r="A39" s="90">
        <v>7</v>
      </c>
      <c r="B39" s="247"/>
      <c r="C39" s="247"/>
      <c r="D39" s="247"/>
      <c r="E39" s="247"/>
      <c r="F39" s="247"/>
      <c r="G39" s="247"/>
      <c r="H39" s="247"/>
      <c r="I39" s="140"/>
      <c r="J39" s="95"/>
      <c r="K39" s="96"/>
      <c r="L39" s="95"/>
      <c r="M39" s="96"/>
      <c r="N39" s="95"/>
      <c r="O39" s="96"/>
      <c r="P39" s="95"/>
      <c r="Q39" s="96"/>
      <c r="R39" s="95"/>
      <c r="S39" s="96"/>
      <c r="T39" s="95"/>
      <c r="U39" s="96"/>
      <c r="V39" s="95"/>
      <c r="W39" s="96"/>
      <c r="X39" s="95"/>
      <c r="Y39" s="96"/>
      <c r="Z39" s="95"/>
      <c r="AA39" s="96"/>
      <c r="AB39" s="95"/>
      <c r="AC39" s="96"/>
      <c r="AD39" s="95"/>
      <c r="AE39" s="96"/>
      <c r="AF39" s="95"/>
      <c r="AG39" s="96"/>
      <c r="AH39" s="95"/>
      <c r="AI39" s="96"/>
      <c r="AJ39" s="95"/>
      <c r="AK39" s="96"/>
      <c r="AL39" s="95"/>
      <c r="AM39" s="141"/>
    </row>
    <row r="40" spans="1:39" ht="15.75" customHeight="1" x14ac:dyDescent="0.15">
      <c r="A40" s="90">
        <v>8</v>
      </c>
      <c r="B40" s="247"/>
      <c r="C40" s="247"/>
      <c r="D40" s="247"/>
      <c r="E40" s="247"/>
      <c r="F40" s="247"/>
      <c r="G40" s="247"/>
      <c r="H40" s="247"/>
      <c r="I40" s="140"/>
      <c r="J40" s="95"/>
      <c r="K40" s="96"/>
      <c r="L40" s="95"/>
      <c r="M40" s="96"/>
      <c r="N40" s="95"/>
      <c r="O40" s="96"/>
      <c r="P40" s="95"/>
      <c r="Q40" s="96"/>
      <c r="R40" s="95"/>
      <c r="S40" s="96"/>
      <c r="T40" s="95"/>
      <c r="U40" s="96"/>
      <c r="V40" s="95"/>
      <c r="W40" s="96"/>
      <c r="X40" s="95"/>
      <c r="Y40" s="96"/>
      <c r="Z40" s="95"/>
      <c r="AA40" s="96"/>
      <c r="AB40" s="95"/>
      <c r="AC40" s="96"/>
      <c r="AD40" s="95"/>
      <c r="AE40" s="96"/>
      <c r="AF40" s="95"/>
      <c r="AG40" s="96"/>
      <c r="AH40" s="95"/>
      <c r="AI40" s="96"/>
      <c r="AJ40" s="95"/>
      <c r="AK40" s="96"/>
      <c r="AL40" s="95"/>
      <c r="AM40" s="141"/>
    </row>
    <row r="41" spans="1:39" ht="15.75" customHeight="1" x14ac:dyDescent="0.15">
      <c r="A41" s="90">
        <v>9</v>
      </c>
      <c r="B41" s="247"/>
      <c r="C41" s="247"/>
      <c r="D41" s="247"/>
      <c r="E41" s="247"/>
      <c r="F41" s="247"/>
      <c r="G41" s="247"/>
      <c r="H41" s="247"/>
      <c r="I41" s="140"/>
      <c r="J41" s="95"/>
      <c r="K41" s="96"/>
      <c r="L41" s="95"/>
      <c r="M41" s="96"/>
      <c r="N41" s="95"/>
      <c r="O41" s="96"/>
      <c r="P41" s="95"/>
      <c r="Q41" s="96"/>
      <c r="R41" s="95"/>
      <c r="S41" s="96"/>
      <c r="T41" s="95"/>
      <c r="U41" s="96"/>
      <c r="V41" s="95"/>
      <c r="W41" s="96"/>
      <c r="X41" s="95"/>
      <c r="Y41" s="96"/>
      <c r="Z41" s="95"/>
      <c r="AA41" s="96"/>
      <c r="AB41" s="95"/>
      <c r="AC41" s="96"/>
      <c r="AD41" s="95"/>
      <c r="AE41" s="96"/>
      <c r="AF41" s="95"/>
      <c r="AG41" s="96"/>
      <c r="AH41" s="95"/>
      <c r="AI41" s="96"/>
      <c r="AJ41" s="95"/>
      <c r="AK41" s="96"/>
      <c r="AL41" s="95"/>
      <c r="AM41" s="141"/>
    </row>
    <row r="42" spans="1:39" ht="15.75" customHeight="1" x14ac:dyDescent="0.15">
      <c r="A42" s="90">
        <v>10</v>
      </c>
      <c r="B42" s="247"/>
      <c r="C42" s="247"/>
      <c r="D42" s="247"/>
      <c r="E42" s="247"/>
      <c r="F42" s="247"/>
      <c r="G42" s="247"/>
      <c r="H42" s="247"/>
      <c r="I42" s="140"/>
      <c r="J42" s="95"/>
      <c r="K42" s="96"/>
      <c r="L42" s="95"/>
      <c r="M42" s="96"/>
      <c r="N42" s="95"/>
      <c r="O42" s="96"/>
      <c r="P42" s="95"/>
      <c r="Q42" s="96"/>
      <c r="R42" s="95"/>
      <c r="S42" s="96"/>
      <c r="T42" s="95"/>
      <c r="U42" s="96"/>
      <c r="V42" s="95"/>
      <c r="W42" s="96"/>
      <c r="X42" s="95"/>
      <c r="Y42" s="96"/>
      <c r="Z42" s="95"/>
      <c r="AA42" s="96"/>
      <c r="AB42" s="95"/>
      <c r="AC42" s="96"/>
      <c r="AD42" s="95"/>
      <c r="AE42" s="96"/>
      <c r="AF42" s="95"/>
      <c r="AG42" s="96"/>
      <c r="AH42" s="95"/>
      <c r="AI42" s="96"/>
      <c r="AJ42" s="95"/>
      <c r="AK42" s="96"/>
      <c r="AL42" s="95"/>
      <c r="AM42" s="141"/>
    </row>
    <row r="43" spans="1:39" ht="15.75" customHeight="1" x14ac:dyDescent="0.15">
      <c r="A43" s="90">
        <v>11</v>
      </c>
      <c r="B43" s="247"/>
      <c r="C43" s="247"/>
      <c r="D43" s="247"/>
      <c r="E43" s="247"/>
      <c r="F43" s="247"/>
      <c r="G43" s="247"/>
      <c r="H43" s="247"/>
      <c r="I43" s="140"/>
      <c r="J43" s="95"/>
      <c r="K43" s="96"/>
      <c r="L43" s="95"/>
      <c r="M43" s="96"/>
      <c r="N43" s="95"/>
      <c r="O43" s="96"/>
      <c r="P43" s="95"/>
      <c r="Q43" s="96"/>
      <c r="R43" s="95"/>
      <c r="S43" s="96"/>
      <c r="T43" s="95"/>
      <c r="U43" s="96"/>
      <c r="V43" s="95"/>
      <c r="W43" s="96"/>
      <c r="X43" s="95"/>
      <c r="Y43" s="96"/>
      <c r="Z43" s="95"/>
      <c r="AA43" s="96"/>
      <c r="AB43" s="95"/>
      <c r="AC43" s="96"/>
      <c r="AD43" s="95"/>
      <c r="AE43" s="96"/>
      <c r="AF43" s="95"/>
      <c r="AG43" s="96"/>
      <c r="AH43" s="95"/>
      <c r="AI43" s="96"/>
      <c r="AJ43" s="95"/>
      <c r="AK43" s="96"/>
      <c r="AL43" s="95"/>
      <c r="AM43" s="141"/>
    </row>
    <row r="44" spans="1:39" ht="15.75" customHeight="1" x14ac:dyDescent="0.15">
      <c r="A44" s="90">
        <v>12</v>
      </c>
      <c r="B44" s="247"/>
      <c r="C44" s="247"/>
      <c r="D44" s="247"/>
      <c r="E44" s="247"/>
      <c r="F44" s="247"/>
      <c r="G44" s="247"/>
      <c r="H44" s="247"/>
      <c r="I44" s="140"/>
      <c r="J44" s="95"/>
      <c r="K44" s="96"/>
      <c r="L44" s="95"/>
      <c r="M44" s="96"/>
      <c r="N44" s="95"/>
      <c r="O44" s="96"/>
      <c r="P44" s="95"/>
      <c r="Q44" s="96"/>
      <c r="R44" s="95"/>
      <c r="S44" s="96"/>
      <c r="T44" s="95"/>
      <c r="U44" s="96"/>
      <c r="V44" s="95"/>
      <c r="W44" s="96"/>
      <c r="X44" s="95"/>
      <c r="Y44" s="96"/>
      <c r="Z44" s="95"/>
      <c r="AA44" s="96"/>
      <c r="AB44" s="95"/>
      <c r="AC44" s="96"/>
      <c r="AD44" s="95"/>
      <c r="AE44" s="96"/>
      <c r="AF44" s="95"/>
      <c r="AG44" s="96"/>
      <c r="AH44" s="95"/>
      <c r="AI44" s="96"/>
      <c r="AJ44" s="95"/>
      <c r="AK44" s="96"/>
      <c r="AL44" s="95"/>
      <c r="AM44" s="141"/>
    </row>
    <row r="45" spans="1:39" ht="15.75" customHeight="1" x14ac:dyDescent="0.15">
      <c r="A45" s="90">
        <v>13</v>
      </c>
      <c r="B45" s="247"/>
      <c r="C45" s="247"/>
      <c r="D45" s="247"/>
      <c r="E45" s="247"/>
      <c r="F45" s="247"/>
      <c r="G45" s="247"/>
      <c r="H45" s="247"/>
      <c r="I45" s="140"/>
      <c r="J45" s="95"/>
      <c r="K45" s="96"/>
      <c r="L45" s="95"/>
      <c r="M45" s="96"/>
      <c r="N45" s="95"/>
      <c r="O45" s="96"/>
      <c r="P45" s="95"/>
      <c r="Q45" s="96"/>
      <c r="R45" s="95"/>
      <c r="S45" s="96"/>
      <c r="T45" s="95"/>
      <c r="U45" s="96"/>
      <c r="V45" s="95"/>
      <c r="W45" s="96"/>
      <c r="X45" s="95"/>
      <c r="Y45" s="96"/>
      <c r="Z45" s="95"/>
      <c r="AA45" s="96"/>
      <c r="AB45" s="95"/>
      <c r="AC45" s="96"/>
      <c r="AD45" s="95"/>
      <c r="AE45" s="96"/>
      <c r="AF45" s="95"/>
      <c r="AG45" s="96"/>
      <c r="AH45" s="95"/>
      <c r="AI45" s="96"/>
      <c r="AJ45" s="95"/>
      <c r="AK45" s="96"/>
      <c r="AL45" s="95"/>
      <c r="AM45" s="141"/>
    </row>
    <row r="46" spans="1:39" ht="15.75" customHeight="1" x14ac:dyDescent="0.15">
      <c r="A46" s="90">
        <v>14</v>
      </c>
      <c r="B46" s="247"/>
      <c r="C46" s="247"/>
      <c r="D46" s="247"/>
      <c r="E46" s="247"/>
      <c r="F46" s="247"/>
      <c r="G46" s="247"/>
      <c r="H46" s="247"/>
      <c r="I46" s="140"/>
      <c r="J46" s="95"/>
      <c r="K46" s="96"/>
      <c r="L46" s="95"/>
      <c r="M46" s="96"/>
      <c r="N46" s="95"/>
      <c r="O46" s="96"/>
      <c r="P46" s="95"/>
      <c r="Q46" s="96"/>
      <c r="R46" s="95"/>
      <c r="S46" s="96"/>
      <c r="T46" s="95"/>
      <c r="U46" s="96"/>
      <c r="V46" s="95"/>
      <c r="W46" s="96"/>
      <c r="X46" s="95"/>
      <c r="Y46" s="96"/>
      <c r="Z46" s="95"/>
      <c r="AA46" s="96"/>
      <c r="AB46" s="95"/>
      <c r="AC46" s="96"/>
      <c r="AD46" s="95"/>
      <c r="AE46" s="96"/>
      <c r="AF46" s="95"/>
      <c r="AG46" s="96"/>
      <c r="AH46" s="95"/>
      <c r="AI46" s="96"/>
      <c r="AJ46" s="95"/>
      <c r="AK46" s="96"/>
      <c r="AL46" s="95"/>
      <c r="AM46" s="141"/>
    </row>
    <row r="47" spans="1:39" ht="15.75" customHeight="1" x14ac:dyDescent="0.15">
      <c r="A47" s="90">
        <v>15</v>
      </c>
      <c r="B47" s="247"/>
      <c r="C47" s="247"/>
      <c r="D47" s="247"/>
      <c r="E47" s="247"/>
      <c r="F47" s="247"/>
      <c r="G47" s="247"/>
      <c r="H47" s="247"/>
      <c r="I47" s="140"/>
      <c r="J47" s="95"/>
      <c r="K47" s="96"/>
      <c r="L47" s="95"/>
      <c r="M47" s="96"/>
      <c r="N47" s="95"/>
      <c r="O47" s="96"/>
      <c r="P47" s="95"/>
      <c r="Q47" s="96"/>
      <c r="R47" s="95"/>
      <c r="S47" s="96"/>
      <c r="T47" s="95"/>
      <c r="U47" s="96"/>
      <c r="V47" s="95"/>
      <c r="W47" s="96"/>
      <c r="X47" s="95"/>
      <c r="Y47" s="96"/>
      <c r="Z47" s="95"/>
      <c r="AA47" s="96"/>
      <c r="AB47" s="95"/>
      <c r="AC47" s="96"/>
      <c r="AD47" s="95"/>
      <c r="AE47" s="96"/>
      <c r="AF47" s="95"/>
      <c r="AG47" s="96"/>
      <c r="AH47" s="95"/>
      <c r="AI47" s="96"/>
      <c r="AJ47" s="95"/>
      <c r="AK47" s="96"/>
      <c r="AL47" s="95"/>
      <c r="AM47" s="141"/>
    </row>
    <row r="48" spans="1:39" ht="15.75" customHeight="1" x14ac:dyDescent="0.15">
      <c r="A48" s="90">
        <v>16</v>
      </c>
      <c r="B48" s="247"/>
      <c r="C48" s="247"/>
      <c r="D48" s="247"/>
      <c r="E48" s="247"/>
      <c r="F48" s="247"/>
      <c r="G48" s="247"/>
      <c r="H48" s="247"/>
      <c r="I48" s="140"/>
      <c r="J48" s="95"/>
      <c r="K48" s="96"/>
      <c r="L48" s="95"/>
      <c r="M48" s="96"/>
      <c r="N48" s="95"/>
      <c r="O48" s="96"/>
      <c r="P48" s="95"/>
      <c r="Q48" s="96"/>
      <c r="R48" s="95"/>
      <c r="S48" s="96"/>
      <c r="T48" s="95"/>
      <c r="U48" s="96"/>
      <c r="V48" s="95"/>
      <c r="W48" s="96"/>
      <c r="X48" s="95"/>
      <c r="Y48" s="96"/>
      <c r="Z48" s="95"/>
      <c r="AA48" s="96"/>
      <c r="AB48" s="95"/>
      <c r="AC48" s="96"/>
      <c r="AD48" s="95"/>
      <c r="AE48" s="96"/>
      <c r="AF48" s="95"/>
      <c r="AG48" s="96"/>
      <c r="AH48" s="95"/>
      <c r="AI48" s="96"/>
      <c r="AJ48" s="95"/>
      <c r="AK48" s="96"/>
      <c r="AL48" s="95"/>
      <c r="AM48" s="141"/>
    </row>
    <row r="49" spans="1:40" ht="15.75" customHeight="1" x14ac:dyDescent="0.15">
      <c r="A49" s="90">
        <v>17</v>
      </c>
      <c r="B49" s="247"/>
      <c r="C49" s="247"/>
      <c r="D49" s="247"/>
      <c r="E49" s="247"/>
      <c r="F49" s="247"/>
      <c r="G49" s="247"/>
      <c r="H49" s="247"/>
      <c r="I49" s="140"/>
      <c r="J49" s="95"/>
      <c r="K49" s="96"/>
      <c r="L49" s="95"/>
      <c r="M49" s="96"/>
      <c r="N49" s="95"/>
      <c r="O49" s="96"/>
      <c r="P49" s="95"/>
      <c r="Q49" s="96"/>
      <c r="R49" s="95"/>
      <c r="S49" s="96"/>
      <c r="T49" s="95"/>
      <c r="U49" s="96"/>
      <c r="V49" s="95"/>
      <c r="W49" s="96"/>
      <c r="X49" s="95"/>
      <c r="Y49" s="96"/>
      <c r="Z49" s="95"/>
      <c r="AA49" s="96"/>
      <c r="AB49" s="95"/>
      <c r="AC49" s="96"/>
      <c r="AD49" s="95"/>
      <c r="AE49" s="96"/>
      <c r="AF49" s="95"/>
      <c r="AG49" s="96"/>
      <c r="AH49" s="95"/>
      <c r="AI49" s="96"/>
      <c r="AJ49" s="95"/>
      <c r="AK49" s="96"/>
      <c r="AL49" s="95"/>
      <c r="AM49" s="141"/>
    </row>
    <row r="50" spans="1:40" ht="15.75" customHeight="1" x14ac:dyDescent="0.15">
      <c r="A50" s="90">
        <v>18</v>
      </c>
      <c r="B50" s="247"/>
      <c r="C50" s="247"/>
      <c r="D50" s="247"/>
      <c r="E50" s="247"/>
      <c r="F50" s="247"/>
      <c r="G50" s="247"/>
      <c r="H50" s="247"/>
      <c r="I50" s="140"/>
      <c r="J50" s="95"/>
      <c r="K50" s="96"/>
      <c r="L50" s="95"/>
      <c r="M50" s="96"/>
      <c r="N50" s="95"/>
      <c r="O50" s="96"/>
      <c r="P50" s="95"/>
      <c r="Q50" s="96"/>
      <c r="R50" s="95"/>
      <c r="S50" s="96"/>
      <c r="T50" s="95"/>
      <c r="U50" s="96"/>
      <c r="V50" s="95"/>
      <c r="W50" s="96"/>
      <c r="X50" s="95"/>
      <c r="Y50" s="96"/>
      <c r="Z50" s="95"/>
      <c r="AA50" s="96"/>
      <c r="AB50" s="95"/>
      <c r="AC50" s="96"/>
      <c r="AD50" s="95"/>
      <c r="AE50" s="96"/>
      <c r="AF50" s="95"/>
      <c r="AG50" s="96"/>
      <c r="AH50" s="95"/>
      <c r="AI50" s="96"/>
      <c r="AJ50" s="95"/>
      <c r="AK50" s="96"/>
      <c r="AL50" s="95"/>
      <c r="AM50" s="141"/>
    </row>
    <row r="51" spans="1:40" ht="15.75" customHeight="1" x14ac:dyDescent="0.15">
      <c r="A51" s="90">
        <v>19</v>
      </c>
      <c r="B51" s="247"/>
      <c r="C51" s="247"/>
      <c r="D51" s="247"/>
      <c r="E51" s="247"/>
      <c r="F51" s="247"/>
      <c r="G51" s="247"/>
      <c r="H51" s="247"/>
      <c r="I51" s="140"/>
      <c r="J51" s="95"/>
      <c r="K51" s="96"/>
      <c r="L51" s="95"/>
      <c r="M51" s="96"/>
      <c r="N51" s="95"/>
      <c r="O51" s="96"/>
      <c r="P51" s="95"/>
      <c r="Q51" s="96"/>
      <c r="R51" s="95"/>
      <c r="S51" s="96"/>
      <c r="T51" s="95"/>
      <c r="U51" s="96"/>
      <c r="V51" s="95"/>
      <c r="W51" s="96"/>
      <c r="X51" s="95"/>
      <c r="Y51" s="96"/>
      <c r="Z51" s="95"/>
      <c r="AA51" s="96"/>
      <c r="AB51" s="95"/>
      <c r="AC51" s="96"/>
      <c r="AD51" s="95"/>
      <c r="AE51" s="96"/>
      <c r="AF51" s="95"/>
      <c r="AG51" s="96"/>
      <c r="AH51" s="95"/>
      <c r="AI51" s="96"/>
      <c r="AJ51" s="95"/>
      <c r="AK51" s="96"/>
      <c r="AL51" s="95"/>
      <c r="AM51" s="141"/>
    </row>
    <row r="52" spans="1:40" ht="15.75" customHeight="1" x14ac:dyDescent="0.15">
      <c r="A52" s="90">
        <v>20</v>
      </c>
      <c r="B52" s="247"/>
      <c r="C52" s="247"/>
      <c r="D52" s="247"/>
      <c r="E52" s="247"/>
      <c r="F52" s="247"/>
      <c r="G52" s="247"/>
      <c r="H52" s="247"/>
      <c r="I52" s="140"/>
      <c r="J52" s="95"/>
      <c r="K52" s="96"/>
      <c r="L52" s="95"/>
      <c r="M52" s="96"/>
      <c r="N52" s="95"/>
      <c r="O52" s="96"/>
      <c r="P52" s="95"/>
      <c r="Q52" s="96"/>
      <c r="R52" s="95"/>
      <c r="S52" s="96"/>
      <c r="T52" s="95"/>
      <c r="U52" s="96"/>
      <c r="V52" s="95"/>
      <c r="W52" s="96"/>
      <c r="X52" s="95"/>
      <c r="Y52" s="96"/>
      <c r="Z52" s="95"/>
      <c r="AA52" s="96"/>
      <c r="AB52" s="95"/>
      <c r="AC52" s="96"/>
      <c r="AD52" s="95"/>
      <c r="AE52" s="96"/>
      <c r="AF52" s="95"/>
      <c r="AG52" s="96"/>
      <c r="AH52" s="95"/>
      <c r="AI52" s="96"/>
      <c r="AJ52" s="95"/>
      <c r="AK52" s="96"/>
      <c r="AL52" s="95"/>
      <c r="AM52" s="141"/>
    </row>
    <row r="53" spans="1:40" ht="15.75" customHeight="1" x14ac:dyDescent="0.15">
      <c r="AH53" s="93"/>
      <c r="AI53" s="93"/>
    </row>
    <row r="54" spans="1:40" ht="15.75" customHeight="1" x14ac:dyDescent="0.15">
      <c r="A54" s="89" t="s">
        <v>19</v>
      </c>
      <c r="AH54" s="93"/>
      <c r="AI54" s="93"/>
    </row>
    <row r="55" spans="1:40" x14ac:dyDescent="0.15">
      <c r="A55" s="254" t="s">
        <v>20</v>
      </c>
      <c r="B55" s="224"/>
      <c r="C55" s="224"/>
      <c r="D55" s="224"/>
      <c r="E55" s="224"/>
      <c r="F55" s="224"/>
      <c r="G55" s="224"/>
      <c r="H55" s="255"/>
      <c r="I55" s="77"/>
      <c r="J55" s="86">
        <f>COUNTIFS(J33:J52,"○")+COUNTIFS(J33:J52,"△")</f>
        <v>0</v>
      </c>
      <c r="K55" s="86">
        <f>COUNTIFS(K33:K52,"○")+COUNTIFS(K33:K52,"△")</f>
        <v>0</v>
      </c>
      <c r="L55" s="86">
        <f>COUNTIFS(L33:L52,"○")+COUNTIFS(L33:L52,"△")</f>
        <v>0</v>
      </c>
      <c r="M55" s="86">
        <f>COUNTIFS(M33:M52,"○")+COUNTIFS(M33:M52,"△")</f>
        <v>0</v>
      </c>
      <c r="N55" s="86">
        <f t="shared" ref="N55:AL55" si="6">COUNTIFS(N33:N52,"○")+COUNTIFS(N33:N52,"△")</f>
        <v>0</v>
      </c>
      <c r="O55" s="86">
        <f t="shared" si="6"/>
        <v>0</v>
      </c>
      <c r="P55" s="86">
        <f t="shared" si="6"/>
        <v>0</v>
      </c>
      <c r="Q55" s="86">
        <f t="shared" si="6"/>
        <v>0</v>
      </c>
      <c r="R55" s="86">
        <f t="shared" si="6"/>
        <v>0</v>
      </c>
      <c r="S55" s="86">
        <f t="shared" si="6"/>
        <v>0</v>
      </c>
      <c r="T55" s="86">
        <f t="shared" si="6"/>
        <v>0</v>
      </c>
      <c r="U55" s="86">
        <f t="shared" si="6"/>
        <v>0</v>
      </c>
      <c r="V55" s="86">
        <f t="shared" si="6"/>
        <v>0</v>
      </c>
      <c r="W55" s="86">
        <f t="shared" si="6"/>
        <v>0</v>
      </c>
      <c r="X55" s="86">
        <f t="shared" si="6"/>
        <v>0</v>
      </c>
      <c r="Y55" s="86">
        <f t="shared" si="6"/>
        <v>0</v>
      </c>
      <c r="Z55" s="86">
        <f t="shared" si="6"/>
        <v>0</v>
      </c>
      <c r="AA55" s="86">
        <f t="shared" si="6"/>
        <v>0</v>
      </c>
      <c r="AB55" s="86">
        <f t="shared" si="6"/>
        <v>0</v>
      </c>
      <c r="AC55" s="86">
        <f t="shared" si="6"/>
        <v>0</v>
      </c>
      <c r="AD55" s="86">
        <f t="shared" si="6"/>
        <v>0</v>
      </c>
      <c r="AE55" s="86">
        <f t="shared" si="6"/>
        <v>0</v>
      </c>
      <c r="AF55" s="86">
        <f t="shared" si="6"/>
        <v>0</v>
      </c>
      <c r="AG55" s="86">
        <f t="shared" si="6"/>
        <v>0</v>
      </c>
      <c r="AH55" s="86">
        <f t="shared" si="6"/>
        <v>0</v>
      </c>
      <c r="AI55" s="86">
        <f t="shared" si="6"/>
        <v>0</v>
      </c>
      <c r="AJ55" s="86">
        <f t="shared" si="6"/>
        <v>0</v>
      </c>
      <c r="AK55" s="86">
        <f t="shared" si="6"/>
        <v>0</v>
      </c>
      <c r="AL55" s="86">
        <f t="shared" si="6"/>
        <v>0</v>
      </c>
      <c r="AM55" s="55"/>
    </row>
    <row r="56" spans="1:40" x14ac:dyDescent="0.15">
      <c r="A56" s="64"/>
      <c r="B56" s="170" t="s">
        <v>17</v>
      </c>
      <c r="C56" s="256"/>
      <c r="D56" s="256"/>
      <c r="E56" s="256"/>
      <c r="F56" s="256"/>
      <c r="G56" s="256"/>
      <c r="H56" s="171"/>
      <c r="I56" s="77"/>
      <c r="J56" s="87">
        <f>COUNTIFS($F$33:$F$52,"有",J33:J52,"○")+COUNTIFS($F$33:$F$52,"有",J33:J52,"△")</f>
        <v>0</v>
      </c>
      <c r="K56" s="87">
        <f t="shared" ref="K56" si="7">COUNTIFS($F$33:$F$52,"有",K33:K52,"○")+COUNTIFS($F$33:$F$52,"有",K33:K52,"△")</f>
        <v>0</v>
      </c>
      <c r="L56" s="87">
        <f>COUNTIFS($F$33:$F$52,"有",L33:L52,"○")+COUNTIFS($F$33:$F$52,"有",L33:L52,"△")</f>
        <v>0</v>
      </c>
      <c r="M56" s="87">
        <f t="shared" ref="M56:AL56" si="8">COUNTIFS($F$33:$F$52,"有",M33:M52,"○")+COUNTIFS($F$33:$F$52,"有",M33:M52,"△")</f>
        <v>0</v>
      </c>
      <c r="N56" s="87">
        <f t="shared" si="8"/>
        <v>0</v>
      </c>
      <c r="O56" s="87">
        <f t="shared" si="8"/>
        <v>0</v>
      </c>
      <c r="P56" s="87">
        <f t="shared" si="8"/>
        <v>0</v>
      </c>
      <c r="Q56" s="87">
        <f t="shared" si="8"/>
        <v>0</v>
      </c>
      <c r="R56" s="87">
        <f t="shared" si="8"/>
        <v>0</v>
      </c>
      <c r="S56" s="87">
        <f t="shared" si="8"/>
        <v>0</v>
      </c>
      <c r="T56" s="87">
        <f t="shared" si="8"/>
        <v>0</v>
      </c>
      <c r="U56" s="87">
        <f t="shared" si="8"/>
        <v>0</v>
      </c>
      <c r="V56" s="87">
        <f t="shared" si="8"/>
        <v>0</v>
      </c>
      <c r="W56" s="87">
        <f t="shared" si="8"/>
        <v>0</v>
      </c>
      <c r="X56" s="87">
        <f t="shared" si="8"/>
        <v>0</v>
      </c>
      <c r="Y56" s="87">
        <f t="shared" si="8"/>
        <v>0</v>
      </c>
      <c r="Z56" s="87">
        <f t="shared" si="8"/>
        <v>0</v>
      </c>
      <c r="AA56" s="87">
        <f t="shared" si="8"/>
        <v>0</v>
      </c>
      <c r="AB56" s="87">
        <f t="shared" si="8"/>
        <v>0</v>
      </c>
      <c r="AC56" s="87">
        <f t="shared" si="8"/>
        <v>0</v>
      </c>
      <c r="AD56" s="87">
        <f t="shared" si="8"/>
        <v>0</v>
      </c>
      <c r="AE56" s="87">
        <f t="shared" si="8"/>
        <v>0</v>
      </c>
      <c r="AF56" s="87">
        <f t="shared" si="8"/>
        <v>0</v>
      </c>
      <c r="AG56" s="87">
        <f t="shared" si="8"/>
        <v>0</v>
      </c>
      <c r="AH56" s="87">
        <f t="shared" si="8"/>
        <v>0</v>
      </c>
      <c r="AI56" s="87">
        <f t="shared" si="8"/>
        <v>0</v>
      </c>
      <c r="AJ56" s="87">
        <f t="shared" si="8"/>
        <v>0</v>
      </c>
      <c r="AK56" s="87">
        <f t="shared" si="8"/>
        <v>0</v>
      </c>
      <c r="AL56" s="87">
        <f t="shared" si="8"/>
        <v>0</v>
      </c>
      <c r="AM56" s="144"/>
    </row>
    <row r="57" spans="1:40" x14ac:dyDescent="0.15">
      <c r="A57" s="257" t="s">
        <v>30</v>
      </c>
      <c r="B57" s="258"/>
      <c r="C57" s="258"/>
      <c r="D57" s="258"/>
      <c r="E57" s="258"/>
      <c r="F57" s="258"/>
      <c r="G57" s="258"/>
      <c r="H57" s="259"/>
      <c r="I57" s="85"/>
      <c r="J57" s="88">
        <f>J55-J27</f>
        <v>0</v>
      </c>
      <c r="K57" s="88">
        <f t="shared" ref="K57:K58" si="9">K55-K27</f>
        <v>0</v>
      </c>
      <c r="L57" s="88">
        <f>L55-L27</f>
        <v>0</v>
      </c>
      <c r="M57" s="88">
        <f t="shared" ref="M57:AL58" si="10">M55-M27</f>
        <v>0</v>
      </c>
      <c r="N57" s="88">
        <f t="shared" si="10"/>
        <v>0</v>
      </c>
      <c r="O57" s="88">
        <f t="shared" si="10"/>
        <v>0</v>
      </c>
      <c r="P57" s="88">
        <f t="shared" si="10"/>
        <v>0</v>
      </c>
      <c r="Q57" s="88">
        <f t="shared" si="10"/>
        <v>0</v>
      </c>
      <c r="R57" s="88">
        <f>R55-R27</f>
        <v>0</v>
      </c>
      <c r="S57" s="88">
        <f t="shared" si="10"/>
        <v>0</v>
      </c>
      <c r="T57" s="88">
        <f t="shared" si="10"/>
        <v>0</v>
      </c>
      <c r="U57" s="88">
        <f t="shared" si="10"/>
        <v>0</v>
      </c>
      <c r="V57" s="88">
        <f t="shared" si="10"/>
        <v>0</v>
      </c>
      <c r="W57" s="88">
        <f t="shared" si="10"/>
        <v>0</v>
      </c>
      <c r="X57" s="88">
        <f t="shared" si="10"/>
        <v>0</v>
      </c>
      <c r="Y57" s="88">
        <f t="shared" si="10"/>
        <v>0</v>
      </c>
      <c r="Z57" s="88">
        <f t="shared" si="10"/>
        <v>0</v>
      </c>
      <c r="AA57" s="88">
        <f t="shared" si="10"/>
        <v>0</v>
      </c>
      <c r="AB57" s="88">
        <f t="shared" si="10"/>
        <v>0</v>
      </c>
      <c r="AC57" s="88">
        <f t="shared" si="10"/>
        <v>0</v>
      </c>
      <c r="AD57" s="88">
        <f t="shared" si="10"/>
        <v>0</v>
      </c>
      <c r="AE57" s="88">
        <f t="shared" si="10"/>
        <v>0</v>
      </c>
      <c r="AF57" s="88">
        <f t="shared" si="10"/>
        <v>0</v>
      </c>
      <c r="AG57" s="88">
        <f t="shared" si="10"/>
        <v>0</v>
      </c>
      <c r="AH57" s="88">
        <f t="shared" si="10"/>
        <v>0</v>
      </c>
      <c r="AI57" s="88">
        <f t="shared" si="10"/>
        <v>0</v>
      </c>
      <c r="AJ57" s="88">
        <f t="shared" si="10"/>
        <v>0</v>
      </c>
      <c r="AK57" s="88">
        <f t="shared" si="10"/>
        <v>0</v>
      </c>
      <c r="AL57" s="88">
        <f t="shared" si="10"/>
        <v>0</v>
      </c>
      <c r="AM57" s="57"/>
      <c r="AN57" s="101"/>
    </row>
    <row r="58" spans="1:40" x14ac:dyDescent="0.15">
      <c r="A58" s="257" t="s">
        <v>31</v>
      </c>
      <c r="B58" s="258"/>
      <c r="C58" s="258"/>
      <c r="D58" s="258"/>
      <c r="E58" s="258"/>
      <c r="F58" s="258"/>
      <c r="G58" s="258"/>
      <c r="H58" s="259"/>
      <c r="I58" s="85"/>
      <c r="J58" s="66">
        <f>J56-J28</f>
        <v>0</v>
      </c>
      <c r="K58" s="66">
        <f t="shared" si="9"/>
        <v>0</v>
      </c>
      <c r="L58" s="66">
        <f>L56-L28</f>
        <v>0</v>
      </c>
      <c r="M58" s="66">
        <f t="shared" si="10"/>
        <v>0</v>
      </c>
      <c r="N58" s="66">
        <f t="shared" si="10"/>
        <v>0</v>
      </c>
      <c r="O58" s="66">
        <f t="shared" si="10"/>
        <v>0</v>
      </c>
      <c r="P58" s="66">
        <f t="shared" si="10"/>
        <v>0</v>
      </c>
      <c r="Q58" s="66">
        <f t="shared" si="10"/>
        <v>0</v>
      </c>
      <c r="R58" s="66">
        <f t="shared" si="10"/>
        <v>0</v>
      </c>
      <c r="S58" s="66">
        <f t="shared" si="10"/>
        <v>0</v>
      </c>
      <c r="T58" s="66">
        <f t="shared" si="10"/>
        <v>0</v>
      </c>
      <c r="U58" s="66">
        <f t="shared" si="10"/>
        <v>0</v>
      </c>
      <c r="V58" s="66">
        <f t="shared" si="10"/>
        <v>0</v>
      </c>
      <c r="W58" s="66">
        <f t="shared" si="10"/>
        <v>0</v>
      </c>
      <c r="X58" s="66">
        <f t="shared" si="10"/>
        <v>0</v>
      </c>
      <c r="Y58" s="66">
        <f t="shared" si="10"/>
        <v>0</v>
      </c>
      <c r="Z58" s="66">
        <f t="shared" si="10"/>
        <v>0</v>
      </c>
      <c r="AA58" s="66">
        <f t="shared" si="10"/>
        <v>0</v>
      </c>
      <c r="AB58" s="66">
        <f t="shared" si="10"/>
        <v>0</v>
      </c>
      <c r="AC58" s="66">
        <f t="shared" si="10"/>
        <v>0</v>
      </c>
      <c r="AD58" s="66">
        <f t="shared" si="10"/>
        <v>0</v>
      </c>
      <c r="AE58" s="66">
        <f t="shared" si="10"/>
        <v>0</v>
      </c>
      <c r="AF58" s="66">
        <f t="shared" si="10"/>
        <v>0</v>
      </c>
      <c r="AG58" s="66">
        <f t="shared" si="10"/>
        <v>0</v>
      </c>
      <c r="AH58" s="66">
        <f t="shared" si="10"/>
        <v>0</v>
      </c>
      <c r="AI58" s="66">
        <f t="shared" si="10"/>
        <v>0</v>
      </c>
      <c r="AJ58" s="66">
        <f t="shared" si="10"/>
        <v>0</v>
      </c>
      <c r="AK58" s="66">
        <f t="shared" si="10"/>
        <v>0</v>
      </c>
      <c r="AL58" s="66">
        <f t="shared" si="10"/>
        <v>0</v>
      </c>
      <c r="AM58" s="58"/>
      <c r="AN58" s="101"/>
    </row>
    <row r="59" spans="1:40" ht="15.75" customHeight="1" x14ac:dyDescent="0.15"/>
    <row r="60" spans="1:40" ht="15.75" customHeight="1" x14ac:dyDescent="0.15"/>
    <row r="61" spans="1:40" x14ac:dyDescent="0.15">
      <c r="A61" s="262" t="s">
        <v>43</v>
      </c>
      <c r="B61" s="263"/>
      <c r="C61" s="263"/>
      <c r="D61" s="263"/>
      <c r="E61" s="113"/>
      <c r="F61" s="115"/>
      <c r="G61" s="264" t="s">
        <v>39</v>
      </c>
      <c r="H61" s="265"/>
      <c r="I61" s="265"/>
      <c r="J61" s="266"/>
      <c r="K61" s="116"/>
      <c r="L61" s="264" t="s">
        <v>40</v>
      </c>
      <c r="M61" s="265"/>
      <c r="N61" s="265"/>
      <c r="O61" s="266"/>
      <c r="P61" s="116"/>
      <c r="Q61" s="264" t="s">
        <v>41</v>
      </c>
      <c r="R61" s="265"/>
      <c r="S61" s="265"/>
      <c r="T61" s="266"/>
      <c r="U61" s="116"/>
      <c r="V61" s="117" t="s">
        <v>36</v>
      </c>
      <c r="W61" s="117"/>
      <c r="X61" s="118" t="s">
        <v>37</v>
      </c>
      <c r="Y61" s="267"/>
      <c r="Z61" s="268"/>
      <c r="AA61" s="268"/>
      <c r="AB61" s="268"/>
      <c r="AC61" s="268"/>
      <c r="AD61" s="268"/>
      <c r="AE61" s="268"/>
      <c r="AF61" s="268"/>
      <c r="AG61" s="119" t="s">
        <v>38</v>
      </c>
    </row>
    <row r="63" spans="1:40" x14ac:dyDescent="0.15">
      <c r="A63" s="226" t="s">
        <v>44</v>
      </c>
      <c r="B63" s="226"/>
      <c r="C63" s="226"/>
      <c r="D63" s="226"/>
      <c r="E63" s="226"/>
      <c r="F63" s="226"/>
      <c r="G63" s="226"/>
      <c r="H63" s="226"/>
      <c r="I63" s="226"/>
      <c r="J63" s="226"/>
      <c r="K63" s="226"/>
    </row>
    <row r="64" spans="1:40" x14ac:dyDescent="0.15">
      <c r="B64" s="27"/>
      <c r="C64" s="260" t="s">
        <v>45</v>
      </c>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row>
    <row r="65" spans="2:36" x14ac:dyDescent="0.15">
      <c r="B65" s="28"/>
      <c r="C65" s="260" t="s">
        <v>145</v>
      </c>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row>
    <row r="66" spans="2:36" ht="17.25" customHeight="1" x14ac:dyDescent="0.15">
      <c r="B66" s="29"/>
      <c r="C66" s="261" t="s">
        <v>133</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row>
    <row r="67" spans="2:36" ht="16.5" customHeight="1" x14ac:dyDescent="0.15">
      <c r="B67" s="30"/>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row>
    <row r="69" spans="2:36" ht="13.5" customHeight="1" x14ac:dyDescent="0.15">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row>
    <row r="70" spans="2:36" x14ac:dyDescent="0.15">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row>
    <row r="71" spans="2:36" x14ac:dyDescent="0.15">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row>
    <row r="72" spans="2:36" x14ac:dyDescent="0.15">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row>
    <row r="73" spans="2:36" x14ac:dyDescent="0.15">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row>
  </sheetData>
  <mergeCells count="152">
    <mergeCell ref="A63:K63"/>
    <mergeCell ref="C64:AJ64"/>
    <mergeCell ref="C65:AJ65"/>
    <mergeCell ref="C66:AJ67"/>
    <mergeCell ref="A58:H58"/>
    <mergeCell ref="A61:D61"/>
    <mergeCell ref="G61:J61"/>
    <mergeCell ref="L61:O61"/>
    <mergeCell ref="Q61:T61"/>
    <mergeCell ref="Y61:AF61"/>
    <mergeCell ref="B52:E52"/>
    <mergeCell ref="F52:H52"/>
    <mergeCell ref="A55:H55"/>
    <mergeCell ref="B56:H56"/>
    <mergeCell ref="A57:H57"/>
    <mergeCell ref="B49:E49"/>
    <mergeCell ref="F49:H49"/>
    <mergeCell ref="B50:E50"/>
    <mergeCell ref="F50:H50"/>
    <mergeCell ref="B51:E51"/>
    <mergeCell ref="F51:H51"/>
    <mergeCell ref="B46:E46"/>
    <mergeCell ref="F46:H46"/>
    <mergeCell ref="B47:E47"/>
    <mergeCell ref="F47:H47"/>
    <mergeCell ref="B48:E48"/>
    <mergeCell ref="F48:H48"/>
    <mergeCell ref="B43:E43"/>
    <mergeCell ref="F43:H43"/>
    <mergeCell ref="B44:E44"/>
    <mergeCell ref="F44:H44"/>
    <mergeCell ref="B45:E45"/>
    <mergeCell ref="F45:H45"/>
    <mergeCell ref="B40:E40"/>
    <mergeCell ref="F40:H40"/>
    <mergeCell ref="B41:E41"/>
    <mergeCell ref="F41:H41"/>
    <mergeCell ref="B42:E42"/>
    <mergeCell ref="F42:H42"/>
    <mergeCell ref="B37:E37"/>
    <mergeCell ref="F37:H37"/>
    <mergeCell ref="B38:E38"/>
    <mergeCell ref="F38:H38"/>
    <mergeCell ref="B39:E39"/>
    <mergeCell ref="F39:H39"/>
    <mergeCell ref="B34:E34"/>
    <mergeCell ref="F34:H34"/>
    <mergeCell ref="B35:E35"/>
    <mergeCell ref="F35:H35"/>
    <mergeCell ref="B36:E36"/>
    <mergeCell ref="F36:H36"/>
    <mergeCell ref="AC32:AD32"/>
    <mergeCell ref="AE32:AF32"/>
    <mergeCell ref="AG32:AH32"/>
    <mergeCell ref="AI32:AJ32"/>
    <mergeCell ref="AK32:AL32"/>
    <mergeCell ref="B33:E33"/>
    <mergeCell ref="F33:H33"/>
    <mergeCell ref="Q32:R32"/>
    <mergeCell ref="S32:T32"/>
    <mergeCell ref="U32:V32"/>
    <mergeCell ref="W32:X32"/>
    <mergeCell ref="Y32:Z32"/>
    <mergeCell ref="AA32:AB32"/>
    <mergeCell ref="B32:E32"/>
    <mergeCell ref="F32:H32"/>
    <mergeCell ref="I32:J32"/>
    <mergeCell ref="K32:L32"/>
    <mergeCell ref="M32:N32"/>
    <mergeCell ref="O32:P32"/>
    <mergeCell ref="A23:H23"/>
    <mergeCell ref="A24:H24"/>
    <mergeCell ref="A25:H25"/>
    <mergeCell ref="A26:H26"/>
    <mergeCell ref="A27:H27"/>
    <mergeCell ref="B28:H28"/>
    <mergeCell ref="A29:H29"/>
    <mergeCell ref="AA22:AB22"/>
    <mergeCell ref="AC22:AD22"/>
    <mergeCell ref="AE22:AF22"/>
    <mergeCell ref="AG22:AH22"/>
    <mergeCell ref="AI22:AJ22"/>
    <mergeCell ref="AK22:AL22"/>
    <mergeCell ref="AM20:AS20"/>
    <mergeCell ref="I22:J22"/>
    <mergeCell ref="K22:L22"/>
    <mergeCell ref="M22:N22"/>
    <mergeCell ref="O22:P22"/>
    <mergeCell ref="Q22:R22"/>
    <mergeCell ref="S22:T22"/>
    <mergeCell ref="U22:V22"/>
    <mergeCell ref="W22:X22"/>
    <mergeCell ref="Y22:Z22"/>
    <mergeCell ref="A20:B20"/>
    <mergeCell ref="C20:E20"/>
    <mergeCell ref="F20:H20"/>
    <mergeCell ref="I20:K20"/>
    <mergeCell ref="L20:P20"/>
    <mergeCell ref="Q20:U20"/>
    <mergeCell ref="AM18:AO18"/>
    <mergeCell ref="A19:B19"/>
    <mergeCell ref="C19:E19"/>
    <mergeCell ref="F19:H19"/>
    <mergeCell ref="I19:K19"/>
    <mergeCell ref="L19:P19"/>
    <mergeCell ref="Q19:U19"/>
    <mergeCell ref="AM19:AO19"/>
    <mergeCell ref="A18:B18"/>
    <mergeCell ref="C18:E18"/>
    <mergeCell ref="F18:H18"/>
    <mergeCell ref="I18:K18"/>
    <mergeCell ref="L18:P18"/>
    <mergeCell ref="Q18:U18"/>
    <mergeCell ref="AM14:AO15"/>
    <mergeCell ref="AM16:AO16"/>
    <mergeCell ref="A17:B17"/>
    <mergeCell ref="C17:E17"/>
    <mergeCell ref="F17:H17"/>
    <mergeCell ref="I17:K17"/>
    <mergeCell ref="L17:P17"/>
    <mergeCell ref="Q17:U17"/>
    <mergeCell ref="AM17:AO17"/>
    <mergeCell ref="A16:B16"/>
    <mergeCell ref="C16:E16"/>
    <mergeCell ref="F16:H16"/>
    <mergeCell ref="I16:K16"/>
    <mergeCell ref="L16:P16"/>
    <mergeCell ref="Q16:U16"/>
    <mergeCell ref="A2:AL2"/>
    <mergeCell ref="C4:D4"/>
    <mergeCell ref="C5:F5"/>
    <mergeCell ref="A7:F7"/>
    <mergeCell ref="G7:O7"/>
    <mergeCell ref="P7:U7"/>
    <mergeCell ref="V7:AD7"/>
    <mergeCell ref="AT14:AU14"/>
    <mergeCell ref="A15:B15"/>
    <mergeCell ref="A8:F8"/>
    <mergeCell ref="G8:O8"/>
    <mergeCell ref="P8:U9"/>
    <mergeCell ref="V8:AD8"/>
    <mergeCell ref="A9:F9"/>
    <mergeCell ref="G9:O9"/>
    <mergeCell ref="V9:AD9"/>
    <mergeCell ref="C15:E15"/>
    <mergeCell ref="F15:H15"/>
    <mergeCell ref="I15:K15"/>
    <mergeCell ref="L15:P15"/>
    <mergeCell ref="Q15:U15"/>
    <mergeCell ref="A12:F12"/>
    <mergeCell ref="G12:O12"/>
    <mergeCell ref="P12:R12"/>
  </mergeCells>
  <phoneticPr fontId="1"/>
  <conditionalFormatting sqref="L55:AM55">
    <cfRule type="expression" dxfId="29" priority="14">
      <formula>L57&lt;0</formula>
    </cfRule>
  </conditionalFormatting>
  <conditionalFormatting sqref="L56:AL56">
    <cfRule type="expression" dxfId="28" priority="13">
      <formula>L57&lt;0</formula>
    </cfRule>
  </conditionalFormatting>
  <conditionalFormatting sqref="L26:AM26">
    <cfRule type="expression" dxfId="27" priority="12">
      <formula>AND(L23&gt;L24,L24*40&lt;L25,OR(L26="×",L26=""))</formula>
    </cfRule>
  </conditionalFormatting>
  <conditionalFormatting sqref="Q16:U20">
    <cfRule type="expression" dxfId="26" priority="11">
      <formula>Q16="×＜閉所＞"</formula>
    </cfRule>
  </conditionalFormatting>
  <conditionalFormatting sqref="L57:AM58">
    <cfRule type="expression" dxfId="25" priority="10">
      <formula>L57&lt;0</formula>
    </cfRule>
  </conditionalFormatting>
  <conditionalFormatting sqref="L24:AM24">
    <cfRule type="expression" dxfId="24" priority="15">
      <formula>AND(L23&gt;L24,L24*40&lt;L25,OR(L26="×",L26=""))</formula>
    </cfRule>
  </conditionalFormatting>
  <conditionalFormatting sqref="Q16:U16">
    <cfRule type="cellIs" dxfId="23" priority="9" operator="equal">
      <formula>"×閉所"</formula>
    </cfRule>
  </conditionalFormatting>
  <conditionalFormatting sqref="Q17:U20">
    <cfRule type="cellIs" dxfId="22" priority="8" operator="equal">
      <formula>"×閉所"</formula>
    </cfRule>
  </conditionalFormatting>
  <conditionalFormatting sqref="L25:AL25">
    <cfRule type="expression" dxfId="21" priority="7">
      <formula>L23&gt;L24</formula>
    </cfRule>
  </conditionalFormatting>
  <conditionalFormatting sqref="J26:K26">
    <cfRule type="expression" dxfId="20" priority="5">
      <formula>AND(J23&gt;J24,J24*40&lt;J25,OR(J26="×",J26=""))</formula>
    </cfRule>
  </conditionalFormatting>
  <conditionalFormatting sqref="J24:K24">
    <cfRule type="expression" dxfId="19" priority="6">
      <formula>AND(J23&gt;J24,J24*40&lt;J25,OR(J26="×",J26=""))</formula>
    </cfRule>
  </conditionalFormatting>
  <conditionalFormatting sqref="J25:K25">
    <cfRule type="expression" dxfId="18" priority="4">
      <formula>J23&gt;J24</formula>
    </cfRule>
  </conditionalFormatting>
  <conditionalFormatting sqref="J55:K55">
    <cfRule type="expression" dxfId="17" priority="3">
      <formula>J57&lt;0</formula>
    </cfRule>
  </conditionalFormatting>
  <conditionalFormatting sqref="J56:K56">
    <cfRule type="expression" dxfId="16" priority="2">
      <formula>J57&lt;0</formula>
    </cfRule>
  </conditionalFormatting>
  <conditionalFormatting sqref="J57:K58">
    <cfRule type="expression" dxfId="15" priority="1">
      <formula>J57&lt;0</formula>
    </cfRule>
  </conditionalFormatting>
  <dataValidations count="8">
    <dataValidation type="list" allowBlank="1" showInputMessage="1" showErrorMessage="1" sqref="J26:AM26">
      <formula1>"〇,×"</formula1>
    </dataValidation>
    <dataValidation type="list" allowBlank="1" showInputMessage="1" showErrorMessage="1" sqref="AM33:AM52">
      <formula1>"○"</formula1>
    </dataValidation>
    <dataValidation type="list" allowBlank="1" showInputMessage="1" showErrorMessage="1" sqref="G8:O8">
      <formula1>"1,2,3,4,5"</formula1>
    </dataValidation>
    <dataValidation type="custom" allowBlank="1" showInputMessage="1" showErrorMessage="1" sqref="AM55:AM56">
      <formula1>AF40="届出のみ事業所"</formula1>
    </dataValidation>
    <dataValidation type="list" allowBlank="1" showInputMessage="1" showErrorMessage="1" sqref="E61">
      <formula1>"日誌,出勤簿,シフト表"</formula1>
    </dataValidation>
    <dataValidation type="list" allowBlank="1" showInputMessage="1" showErrorMessage="1" sqref="F33:I52">
      <formula1>"有,無"</formula1>
    </dataValidation>
    <dataValidation type="list" allowBlank="1" showInputMessage="1" showErrorMessage="1" sqref="P12:R12">
      <formula1>"平日,土曜日,休業日"</formula1>
    </dataValidation>
    <dataValidation type="list" allowBlank="1" showInputMessage="1" showErrorMessage="1" sqref="J33:AL52">
      <formula1>"○,△"</formula1>
    </dataValidation>
  </dataValidations>
  <printOptions horizontalCentered="1"/>
  <pageMargins left="0.23622047244094491" right="0.23622047244094491" top="0.35433070866141736" bottom="0.35433070866141736" header="0.31496062992125984" footer="0.31496062992125984"/>
  <pageSetup paperSize="9" scale="81" fitToWidth="2" orientation="portrait" horizontalDpi="300" verticalDpi="300" r:id="rId1"/>
  <colBreaks count="1" manualBreakCount="1">
    <brk id="38"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16403" r:id="rId4" name="Check Box 19">
              <controlPr defaultSize="0" autoFill="0" autoLine="0" autoPict="0">
                <anchor moveWithCells="1">
                  <from>
                    <xdr:col>5</xdr:col>
                    <xdr:colOff>19050</xdr:colOff>
                    <xdr:row>59</xdr:row>
                    <xdr:rowOff>95250</xdr:rowOff>
                  </from>
                  <to>
                    <xdr:col>6</xdr:col>
                    <xdr:colOff>57150</xdr:colOff>
                    <xdr:row>61</xdr:row>
                    <xdr:rowOff>85725</xdr:rowOff>
                  </to>
                </anchor>
              </controlPr>
            </control>
          </mc:Choice>
        </mc:AlternateContent>
        <mc:AlternateContent xmlns:mc="http://schemas.openxmlformats.org/markup-compatibility/2006">
          <mc:Choice Requires="x14">
            <control shapeId="16404" r:id="rId5" name="Check Box 20">
              <controlPr defaultSize="0" autoFill="0" autoLine="0" autoPict="0">
                <anchor moveWithCells="1">
                  <from>
                    <xdr:col>10</xdr:col>
                    <xdr:colOff>9525</xdr:colOff>
                    <xdr:row>59</xdr:row>
                    <xdr:rowOff>95250</xdr:rowOff>
                  </from>
                  <to>
                    <xdr:col>11</xdr:col>
                    <xdr:colOff>47625</xdr:colOff>
                    <xdr:row>61</xdr:row>
                    <xdr:rowOff>95250</xdr:rowOff>
                  </to>
                </anchor>
              </controlPr>
            </control>
          </mc:Choice>
        </mc:AlternateContent>
        <mc:AlternateContent xmlns:mc="http://schemas.openxmlformats.org/markup-compatibility/2006">
          <mc:Choice Requires="x14">
            <control shapeId="16405" r:id="rId6" name="Check Box 21">
              <controlPr defaultSize="0" autoFill="0" autoLine="0" autoPict="0">
                <anchor moveWithCells="1">
                  <from>
                    <xdr:col>14</xdr:col>
                    <xdr:colOff>200025</xdr:colOff>
                    <xdr:row>59</xdr:row>
                    <xdr:rowOff>95250</xdr:rowOff>
                  </from>
                  <to>
                    <xdr:col>16</xdr:col>
                    <xdr:colOff>28575</xdr:colOff>
                    <xdr:row>61</xdr:row>
                    <xdr:rowOff>104775</xdr:rowOff>
                  </to>
                </anchor>
              </controlPr>
            </control>
          </mc:Choice>
        </mc:AlternateContent>
        <mc:AlternateContent xmlns:mc="http://schemas.openxmlformats.org/markup-compatibility/2006">
          <mc:Choice Requires="x14">
            <control shapeId="16406" r:id="rId7" name="Check Box 22">
              <controlPr defaultSize="0" autoFill="0" autoLine="0" autoPict="0">
                <anchor moveWithCells="1">
                  <from>
                    <xdr:col>19</xdr:col>
                    <xdr:colOff>200025</xdr:colOff>
                    <xdr:row>59</xdr:row>
                    <xdr:rowOff>85725</xdr:rowOff>
                  </from>
                  <to>
                    <xdr:col>21</xdr:col>
                    <xdr:colOff>28575</xdr:colOff>
                    <xdr:row>61</xdr:row>
                    <xdr:rowOff>104775</xdr:rowOff>
                  </to>
                </anchor>
              </controlPr>
            </control>
          </mc:Choice>
        </mc:AlternateContent>
        <mc:AlternateContent xmlns:mc="http://schemas.openxmlformats.org/markup-compatibility/2006">
          <mc:Choice Requires="x14">
            <control shapeId="16407" r:id="rId8" name="Check Box 23">
              <controlPr defaultSize="0" autoFill="0" autoLine="0" autoPict="0">
                <anchor moveWithCells="1">
                  <from>
                    <xdr:col>1</xdr:col>
                    <xdr:colOff>0</xdr:colOff>
                    <xdr:row>62</xdr:row>
                    <xdr:rowOff>66675</xdr:rowOff>
                  </from>
                  <to>
                    <xdr:col>2</xdr:col>
                    <xdr:colOff>47625</xdr:colOff>
                    <xdr:row>64</xdr:row>
                    <xdr:rowOff>114300</xdr:rowOff>
                  </to>
                </anchor>
              </controlPr>
            </control>
          </mc:Choice>
        </mc:AlternateContent>
        <mc:AlternateContent xmlns:mc="http://schemas.openxmlformats.org/markup-compatibility/2006">
          <mc:Choice Requires="x14">
            <control shapeId="16408" r:id="rId9" name="Check Box 24">
              <controlPr defaultSize="0" autoFill="0" autoLine="0" autoPict="0">
                <anchor moveWithCells="1">
                  <from>
                    <xdr:col>0</xdr:col>
                    <xdr:colOff>209550</xdr:colOff>
                    <xdr:row>64</xdr:row>
                    <xdr:rowOff>9525</xdr:rowOff>
                  </from>
                  <to>
                    <xdr:col>2</xdr:col>
                    <xdr:colOff>38100</xdr:colOff>
                    <xdr:row>64</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D73"/>
  <sheetViews>
    <sheetView view="pageBreakPreview" zoomScale="115" zoomScaleNormal="130" zoomScaleSheetLayoutView="115" workbookViewId="0">
      <selection activeCell="U31" sqref="U31"/>
    </sheetView>
  </sheetViews>
  <sheetFormatPr defaultRowHeight="13.5" x14ac:dyDescent="0.15"/>
  <cols>
    <col min="1" max="9" width="2.875" style="16" customWidth="1"/>
    <col min="10" max="33" width="2.875" style="8" customWidth="1"/>
    <col min="34" max="38" width="2.875" style="16" customWidth="1"/>
    <col min="39" max="41" width="3.375" style="16" hidden="1" customWidth="1"/>
    <col min="42" max="42" width="7.375" style="16" hidden="1" customWidth="1"/>
    <col min="43" max="43" width="8.875" style="16" hidden="1" customWidth="1"/>
    <col min="44" max="44" width="11" style="16" hidden="1" customWidth="1"/>
    <col min="45" max="45" width="9.875" style="16" hidden="1" customWidth="1"/>
    <col min="46" max="46" width="10.375" style="16" hidden="1" customWidth="1"/>
    <col min="47" max="47" width="11.25" style="16" hidden="1" customWidth="1"/>
    <col min="48" max="48" width="8" style="16" hidden="1" customWidth="1"/>
    <col min="49" max="49" width="3.25" style="93" customWidth="1"/>
    <col min="50" max="82" width="3.25" style="16" customWidth="1"/>
    <col min="83" max="84" width="4.25" style="16" customWidth="1"/>
    <col min="85" max="16384" width="9" style="16"/>
  </cols>
  <sheetData>
    <row r="2" spans="1:82" ht="26.25" customHeight="1" x14ac:dyDescent="0.15">
      <c r="A2" s="157" t="s">
        <v>146</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W2" s="273" t="s">
        <v>147</v>
      </c>
      <c r="AX2" s="273"/>
      <c r="AY2" s="273"/>
      <c r="AZ2" s="273"/>
      <c r="BA2" s="273"/>
      <c r="BB2" s="273"/>
      <c r="BC2" s="273"/>
      <c r="BD2" s="273"/>
      <c r="BE2" s="273"/>
      <c r="BF2" s="273"/>
      <c r="BG2" s="273"/>
      <c r="BH2" s="273"/>
      <c r="BI2" s="273"/>
      <c r="BJ2" s="273"/>
      <c r="BK2" s="273"/>
      <c r="BL2" s="273"/>
      <c r="BM2" s="273"/>
      <c r="BN2" s="273"/>
      <c r="BO2" s="273"/>
      <c r="BP2" s="273"/>
      <c r="BQ2" s="273"/>
      <c r="BR2" s="273"/>
      <c r="BS2" s="273"/>
      <c r="BT2" s="273"/>
      <c r="BU2" s="273"/>
      <c r="BV2" s="273"/>
      <c r="BW2" s="273"/>
      <c r="BX2" s="273"/>
      <c r="BY2" s="273"/>
      <c r="BZ2" s="273"/>
      <c r="CA2" s="273"/>
      <c r="CB2" s="273"/>
      <c r="CC2" s="273"/>
      <c r="CD2" s="273"/>
    </row>
    <row r="3" spans="1:82" ht="9" customHeight="1" x14ac:dyDescent="0.1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82" ht="18.75" x14ac:dyDescent="0.2">
      <c r="A4" s="38"/>
      <c r="B4" s="41" t="s">
        <v>56</v>
      </c>
      <c r="C4" s="158" t="s">
        <v>57</v>
      </c>
      <c r="D4" s="159"/>
      <c r="E4" s="44" t="s">
        <v>59</v>
      </c>
      <c r="F4" s="68"/>
      <c r="G4" s="68"/>
      <c r="H4" s="68"/>
      <c r="I4" s="68"/>
      <c r="J4" s="68"/>
      <c r="K4" s="45"/>
      <c r="L4" s="45"/>
      <c r="M4" s="45"/>
      <c r="N4" s="42"/>
      <c r="O4" s="42"/>
      <c r="P4" s="42"/>
      <c r="Q4" s="42"/>
      <c r="R4" s="42"/>
      <c r="S4" s="42"/>
      <c r="T4" s="42"/>
      <c r="U4" s="42"/>
      <c r="V4" s="42"/>
      <c r="W4" s="42"/>
      <c r="X4" s="42"/>
      <c r="Y4" s="42"/>
      <c r="Z4" s="42"/>
      <c r="AA4" s="42"/>
      <c r="AB4" s="42"/>
      <c r="AC4" s="42"/>
      <c r="AD4" s="42"/>
      <c r="AE4" s="42"/>
      <c r="AF4" s="42"/>
      <c r="AG4" s="42"/>
      <c r="AH4" s="43"/>
      <c r="AI4" s="43"/>
      <c r="AJ4" s="43"/>
      <c r="AK4" s="43"/>
      <c r="AW4" s="269" t="s">
        <v>129</v>
      </c>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row>
    <row r="5" spans="1:82" ht="20.25" customHeight="1" x14ac:dyDescent="0.2">
      <c r="A5" s="38"/>
      <c r="B5" s="41" t="s">
        <v>56</v>
      </c>
      <c r="C5" s="160" t="s">
        <v>58</v>
      </c>
      <c r="D5" s="161"/>
      <c r="E5" s="162"/>
      <c r="F5" s="162"/>
      <c r="G5" s="47" t="s">
        <v>140</v>
      </c>
      <c r="H5" s="48"/>
      <c r="I5" s="48"/>
      <c r="J5" s="48"/>
      <c r="K5" s="45"/>
      <c r="L5" s="45"/>
      <c r="M5" s="45"/>
      <c r="N5" s="45"/>
      <c r="O5" s="45"/>
      <c r="P5" s="45"/>
      <c r="Q5" s="45"/>
      <c r="R5" s="45"/>
      <c r="S5" s="45"/>
      <c r="T5" s="45"/>
      <c r="U5" s="45"/>
      <c r="V5" s="45"/>
      <c r="W5" s="45"/>
      <c r="X5" s="45"/>
      <c r="Y5" s="45"/>
      <c r="Z5" s="45"/>
      <c r="AA5" s="45"/>
      <c r="AB5" s="45"/>
      <c r="AC5" s="45"/>
      <c r="AD5" s="45"/>
      <c r="AE5" s="45"/>
      <c r="AF5" s="45"/>
      <c r="AG5" s="45"/>
      <c r="AH5" s="46"/>
      <c r="AI5" s="46"/>
      <c r="AJ5" s="46"/>
      <c r="AK5" s="46"/>
      <c r="AL5" s="46"/>
      <c r="AM5" s="46"/>
      <c r="AN5" s="46"/>
      <c r="AO5" s="46"/>
      <c r="AP5" s="46"/>
      <c r="AW5" s="93" t="s">
        <v>125</v>
      </c>
      <c r="AX5" s="147" t="s">
        <v>130</v>
      </c>
    </row>
    <row r="6" spans="1:82" x14ac:dyDescent="0.15">
      <c r="B6" s="41"/>
      <c r="AW6" s="93" t="s">
        <v>125</v>
      </c>
      <c r="AX6" s="147" t="s">
        <v>131</v>
      </c>
    </row>
    <row r="7" spans="1:82" x14ac:dyDescent="0.15">
      <c r="A7" s="163" t="s">
        <v>8</v>
      </c>
      <c r="B7" s="163"/>
      <c r="C7" s="163"/>
      <c r="D7" s="163"/>
      <c r="E7" s="163"/>
      <c r="F7" s="163"/>
      <c r="G7" s="164" t="s">
        <v>70</v>
      </c>
      <c r="H7" s="165"/>
      <c r="I7" s="165"/>
      <c r="J7" s="165"/>
      <c r="K7" s="165"/>
      <c r="L7" s="165"/>
      <c r="M7" s="165"/>
      <c r="N7" s="165"/>
      <c r="O7" s="166"/>
      <c r="P7" s="167" t="s">
        <v>46</v>
      </c>
      <c r="Q7" s="167"/>
      <c r="R7" s="167"/>
      <c r="S7" s="167"/>
      <c r="T7" s="167"/>
      <c r="U7" s="167"/>
      <c r="V7" s="168" t="s">
        <v>138</v>
      </c>
      <c r="W7" s="168"/>
      <c r="X7" s="168"/>
      <c r="Y7" s="168"/>
      <c r="Z7" s="168"/>
      <c r="AA7" s="168"/>
      <c r="AB7" s="168"/>
      <c r="AC7" s="168"/>
      <c r="AD7" s="168"/>
      <c r="AW7" s="93" t="s">
        <v>125</v>
      </c>
      <c r="AX7" s="147" t="s">
        <v>132</v>
      </c>
    </row>
    <row r="8" spans="1:82" ht="13.5" customHeight="1" x14ac:dyDescent="0.15">
      <c r="A8" s="172" t="s">
        <v>23</v>
      </c>
      <c r="B8" s="172"/>
      <c r="C8" s="172"/>
      <c r="D8" s="172"/>
      <c r="E8" s="172"/>
      <c r="F8" s="172"/>
      <c r="G8" s="173">
        <v>2</v>
      </c>
      <c r="H8" s="173"/>
      <c r="I8" s="173"/>
      <c r="J8" s="173"/>
      <c r="K8" s="173"/>
      <c r="L8" s="173"/>
      <c r="M8" s="173"/>
      <c r="N8" s="173"/>
      <c r="O8" s="173"/>
      <c r="P8" s="174" t="s">
        <v>7</v>
      </c>
      <c r="Q8" s="175"/>
      <c r="R8" s="175"/>
      <c r="S8" s="175"/>
      <c r="T8" s="175"/>
      <c r="U8" s="176"/>
      <c r="V8" s="180" t="s">
        <v>54</v>
      </c>
      <c r="W8" s="181"/>
      <c r="X8" s="181"/>
      <c r="Y8" s="181"/>
      <c r="Z8" s="181"/>
      <c r="AA8" s="181"/>
      <c r="AB8" s="181"/>
      <c r="AC8" s="181"/>
      <c r="AD8" s="182"/>
      <c r="AR8" s="16" t="s">
        <v>10</v>
      </c>
      <c r="AS8" s="52">
        <v>0.79166666666666663</v>
      </c>
      <c r="AT8" s="53">
        <v>0.125</v>
      </c>
      <c r="AU8" s="53">
        <v>0.125</v>
      </c>
    </row>
    <row r="9" spans="1:82" ht="13.5" customHeight="1" x14ac:dyDescent="0.15">
      <c r="A9" s="163" t="s">
        <v>137</v>
      </c>
      <c r="B9" s="163"/>
      <c r="C9" s="163"/>
      <c r="D9" s="163"/>
      <c r="E9" s="163"/>
      <c r="F9" s="163"/>
      <c r="G9" s="183" t="s">
        <v>141</v>
      </c>
      <c r="H9" s="183"/>
      <c r="I9" s="183"/>
      <c r="J9" s="183"/>
      <c r="K9" s="183"/>
      <c r="L9" s="183"/>
      <c r="M9" s="183"/>
      <c r="N9" s="183"/>
      <c r="O9" s="183"/>
      <c r="P9" s="177"/>
      <c r="Q9" s="178"/>
      <c r="R9" s="178"/>
      <c r="S9" s="178"/>
      <c r="T9" s="178"/>
      <c r="U9" s="179"/>
      <c r="V9" s="168" t="s">
        <v>55</v>
      </c>
      <c r="W9" s="168"/>
      <c r="X9" s="168"/>
      <c r="Y9" s="168"/>
      <c r="Z9" s="168"/>
      <c r="AA9" s="168"/>
      <c r="AB9" s="168"/>
      <c r="AC9" s="168"/>
      <c r="AD9" s="168"/>
      <c r="AR9" s="16" t="s">
        <v>11</v>
      </c>
      <c r="AS9" s="52">
        <v>0.79166666666666663</v>
      </c>
      <c r="AT9" s="53">
        <v>0.33333333333333331</v>
      </c>
      <c r="AU9" s="52">
        <v>0.33333333333333331</v>
      </c>
      <c r="AW9" s="269" t="s">
        <v>74</v>
      </c>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row>
    <row r="10" spans="1:82" ht="13.5" customHeight="1" x14ac:dyDescent="0.15">
      <c r="G10" s="39"/>
      <c r="H10" s="39"/>
      <c r="I10" s="39"/>
      <c r="J10" s="40"/>
      <c r="K10" s="40"/>
      <c r="L10" s="40"/>
      <c r="M10" s="40"/>
      <c r="N10" s="40"/>
      <c r="O10" s="40"/>
      <c r="AR10" s="16" t="s">
        <v>12</v>
      </c>
      <c r="AS10" s="52">
        <v>0.79166666666666663</v>
      </c>
      <c r="AT10" s="53">
        <v>0.33333333333333331</v>
      </c>
      <c r="AU10" s="52">
        <v>0.33333333333333331</v>
      </c>
      <c r="AW10" s="93" t="s">
        <v>78</v>
      </c>
      <c r="AX10" s="147" t="s">
        <v>85</v>
      </c>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row>
    <row r="11" spans="1:82" ht="13.5" customHeight="1" x14ac:dyDescent="0.15">
      <c r="A11" s="2" t="s">
        <v>14</v>
      </c>
      <c r="G11" s="39"/>
      <c r="H11" s="39"/>
      <c r="I11" s="39"/>
      <c r="J11" s="40"/>
      <c r="K11" s="40"/>
      <c r="L11" s="40"/>
      <c r="M11" s="40"/>
      <c r="N11" s="40"/>
      <c r="O11" s="40"/>
      <c r="AW11" s="269" t="s">
        <v>79</v>
      </c>
      <c r="AX11" s="270"/>
      <c r="AY11" s="270"/>
      <c r="AZ11" s="270"/>
      <c r="BA11" s="270"/>
      <c r="BB11" s="270"/>
      <c r="BC11" s="270"/>
      <c r="BD11" s="270"/>
      <c r="BE11" s="270"/>
      <c r="BF11" s="270"/>
      <c r="BG11" s="270"/>
      <c r="BH11" s="270"/>
      <c r="BI11" s="270"/>
      <c r="BJ11" s="270"/>
      <c r="BK11" s="270"/>
      <c r="BL11" s="270"/>
      <c r="BM11" s="270"/>
      <c r="BN11" s="270"/>
      <c r="BO11" s="270"/>
      <c r="BP11" s="270"/>
      <c r="BQ11" s="270"/>
      <c r="BR11" s="270"/>
      <c r="BS11" s="270"/>
      <c r="BT11" s="270"/>
      <c r="BU11" s="270"/>
      <c r="BV11" s="270"/>
      <c r="BW11" s="270"/>
      <c r="BX11" s="270"/>
      <c r="BY11" s="270"/>
      <c r="BZ11" s="270"/>
      <c r="CA11" s="270"/>
      <c r="CB11" s="270"/>
      <c r="CC11" s="270"/>
      <c r="CD11" s="270"/>
    </row>
    <row r="12" spans="1:82" ht="18" customHeight="1" x14ac:dyDescent="0.15">
      <c r="A12" s="163" t="s">
        <v>9</v>
      </c>
      <c r="B12" s="163"/>
      <c r="C12" s="163"/>
      <c r="D12" s="163"/>
      <c r="E12" s="163"/>
      <c r="F12" s="163"/>
      <c r="G12" s="192">
        <v>45143</v>
      </c>
      <c r="H12" s="192"/>
      <c r="I12" s="192"/>
      <c r="J12" s="192"/>
      <c r="K12" s="192"/>
      <c r="L12" s="192"/>
      <c r="M12" s="192"/>
      <c r="N12" s="192"/>
      <c r="O12" s="192"/>
      <c r="P12" s="168" t="s">
        <v>136</v>
      </c>
      <c r="Q12" s="168"/>
      <c r="R12" s="168"/>
      <c r="S12" s="49"/>
      <c r="T12" s="50"/>
      <c r="U12" s="50"/>
      <c r="V12" s="50"/>
      <c r="W12" s="50"/>
      <c r="X12" s="50"/>
      <c r="Y12" s="50"/>
      <c r="Z12" s="50"/>
      <c r="AA12" s="50"/>
      <c r="AB12" s="51"/>
      <c r="AC12" s="51"/>
      <c r="AD12" s="51"/>
      <c r="AW12" s="93" t="s">
        <v>80</v>
      </c>
      <c r="AX12" s="147" t="s">
        <v>81</v>
      </c>
    </row>
    <row r="13" spans="1:82" ht="15.75" customHeight="1" x14ac:dyDescent="0.15">
      <c r="AW13" s="271" t="s">
        <v>82</v>
      </c>
      <c r="AX13" s="272" t="s">
        <v>135</v>
      </c>
      <c r="AY13" s="272"/>
      <c r="AZ13" s="272"/>
      <c r="BA13" s="272"/>
      <c r="BB13" s="272"/>
      <c r="BC13" s="272"/>
      <c r="BD13" s="272"/>
      <c r="BE13" s="272"/>
      <c r="BF13" s="272"/>
      <c r="BG13" s="272"/>
      <c r="BH13" s="272"/>
      <c r="BI13" s="272"/>
      <c r="BJ13" s="272"/>
      <c r="BK13" s="272"/>
      <c r="BL13" s="272"/>
      <c r="BM13" s="272"/>
      <c r="BN13" s="272"/>
      <c r="BO13" s="272"/>
      <c r="BP13" s="272"/>
      <c r="BQ13" s="272"/>
      <c r="BR13" s="272"/>
      <c r="BS13" s="272"/>
      <c r="BT13" s="272"/>
      <c r="BU13" s="272"/>
      <c r="BV13" s="272"/>
      <c r="BW13" s="272"/>
      <c r="BX13" s="272"/>
      <c r="BY13" s="272"/>
      <c r="BZ13" s="272"/>
      <c r="CA13" s="272"/>
      <c r="CB13" s="272"/>
      <c r="CC13" s="272"/>
      <c r="CD13" s="272"/>
    </row>
    <row r="14" spans="1:82" ht="12.75" customHeight="1" x14ac:dyDescent="0.15">
      <c r="A14" s="16" t="s">
        <v>15</v>
      </c>
      <c r="W14" s="15"/>
      <c r="X14" s="15"/>
      <c r="Y14" s="15"/>
      <c r="Z14" s="15"/>
      <c r="AA14" s="15"/>
      <c r="AB14" s="15"/>
      <c r="AC14" s="15"/>
      <c r="AD14" s="15"/>
      <c r="AE14" s="15"/>
      <c r="AF14" s="15"/>
      <c r="AG14" s="15"/>
      <c r="AH14" s="15"/>
      <c r="AI14" s="15"/>
      <c r="AM14" s="193"/>
      <c r="AN14" s="194"/>
      <c r="AO14" s="195"/>
      <c r="AP14" s="31"/>
      <c r="AQ14" s="31"/>
      <c r="AR14" s="32" t="s">
        <v>33</v>
      </c>
      <c r="AS14" s="71" t="s">
        <v>32</v>
      </c>
      <c r="AT14" s="169" t="s">
        <v>53</v>
      </c>
      <c r="AU14" s="169"/>
      <c r="AW14" s="271"/>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row>
    <row r="15" spans="1:82" ht="27.75" customHeight="1" x14ac:dyDescent="0.15">
      <c r="A15" s="170"/>
      <c r="B15" s="171"/>
      <c r="C15" s="184" t="s">
        <v>5</v>
      </c>
      <c r="D15" s="185"/>
      <c r="E15" s="186"/>
      <c r="F15" s="187" t="s">
        <v>26</v>
      </c>
      <c r="G15" s="188"/>
      <c r="H15" s="189"/>
      <c r="I15" s="187" t="s">
        <v>34</v>
      </c>
      <c r="J15" s="188"/>
      <c r="K15" s="189"/>
      <c r="L15" s="190" t="s">
        <v>27</v>
      </c>
      <c r="M15" s="191"/>
      <c r="N15" s="191"/>
      <c r="O15" s="191"/>
      <c r="P15" s="191"/>
      <c r="Q15" s="190" t="s">
        <v>28</v>
      </c>
      <c r="R15" s="191"/>
      <c r="S15" s="191"/>
      <c r="T15" s="191"/>
      <c r="U15" s="191"/>
      <c r="W15" s="15"/>
      <c r="X15" s="15"/>
      <c r="Z15" s="15"/>
      <c r="AA15" s="15"/>
      <c r="AC15" s="15"/>
      <c r="AE15" s="15"/>
      <c r="AF15" s="15"/>
      <c r="AG15" s="15"/>
      <c r="AH15" s="15"/>
      <c r="AI15" s="15"/>
      <c r="AM15" s="196"/>
      <c r="AN15" s="197"/>
      <c r="AO15" s="198"/>
      <c r="AP15" s="71" t="s">
        <v>48</v>
      </c>
      <c r="AQ15" s="71" t="s">
        <v>48</v>
      </c>
      <c r="AR15" s="71" t="s">
        <v>47</v>
      </c>
      <c r="AS15" s="33" t="s">
        <v>49</v>
      </c>
      <c r="AT15" s="74" t="s">
        <v>50</v>
      </c>
      <c r="AU15" s="37" t="s">
        <v>51</v>
      </c>
      <c r="AW15" s="269" t="s">
        <v>83</v>
      </c>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row>
    <row r="16" spans="1:82" ht="18" customHeight="1" x14ac:dyDescent="0.15">
      <c r="A16" s="184" t="s">
        <v>0</v>
      </c>
      <c r="B16" s="202"/>
      <c r="C16" s="203">
        <v>40</v>
      </c>
      <c r="D16" s="204"/>
      <c r="E16" s="205"/>
      <c r="F16" s="206">
        <v>0.33333333333333331</v>
      </c>
      <c r="G16" s="207"/>
      <c r="H16" s="208"/>
      <c r="I16" s="213">
        <v>0.66666666666666663</v>
      </c>
      <c r="J16" s="214"/>
      <c r="K16" s="215"/>
      <c r="L16" s="209">
        <f>IF(AND(F16="",I16=""),"",I16-F16)</f>
        <v>0.33333333333333331</v>
      </c>
      <c r="M16" s="209"/>
      <c r="N16" s="209"/>
      <c r="O16" s="209"/>
      <c r="P16" s="209"/>
      <c r="Q16" s="210" t="str">
        <f>IF(I16="","",IF(AND($P$12="土曜日",$AT$9&lt;=L16),"○開所",IF(AND($P$12="休業日",$AT$10&lt;=L16),"○開所",IF(AND($P$12="平日",$AT$8&lt;=L16),"○開所","×閉所"))))</f>
        <v>○開所</v>
      </c>
      <c r="R16" s="211"/>
      <c r="S16" s="211"/>
      <c r="T16" s="211"/>
      <c r="U16" s="212"/>
      <c r="W16" s="15"/>
      <c r="X16" s="15"/>
      <c r="Y16" s="15"/>
      <c r="Z16" s="15"/>
      <c r="AA16" s="15"/>
      <c r="AB16" s="15"/>
      <c r="AC16" s="15"/>
      <c r="AD16" s="15"/>
      <c r="AE16" s="15"/>
      <c r="AF16" s="15"/>
      <c r="AG16" s="15"/>
      <c r="AH16" s="15"/>
      <c r="AI16" s="15"/>
      <c r="AM16" s="199" t="s">
        <v>10</v>
      </c>
      <c r="AN16" s="200"/>
      <c r="AO16" s="200"/>
      <c r="AP16" s="36">
        <f>COUNTIF($P$12,AM16)</f>
        <v>0</v>
      </c>
      <c r="AQ16" s="34">
        <v>0.35416666666666669</v>
      </c>
      <c r="AR16" s="35">
        <v>0.79166666666666663</v>
      </c>
      <c r="AS16" s="35">
        <v>0.125</v>
      </c>
      <c r="AT16" s="70" t="str">
        <f>IF(AP16=0,"",IF(AND(AP16=1,$F$16&gt;0),"","１"))</f>
        <v/>
      </c>
      <c r="AU16" s="70" t="str">
        <f>IF(AP16=0,"",IF(AND(AP16=1,$I$16=AR16),"",1))</f>
        <v/>
      </c>
      <c r="AW16" s="93" t="s">
        <v>84</v>
      </c>
      <c r="AX16" s="147" t="s">
        <v>86</v>
      </c>
    </row>
    <row r="17" spans="1:82" ht="18" customHeight="1" x14ac:dyDescent="0.15">
      <c r="A17" s="201" t="s">
        <v>1</v>
      </c>
      <c r="B17" s="202"/>
      <c r="C17" s="203">
        <v>40</v>
      </c>
      <c r="D17" s="204"/>
      <c r="E17" s="205"/>
      <c r="F17" s="206">
        <v>0.39583333333333331</v>
      </c>
      <c r="G17" s="207"/>
      <c r="H17" s="208"/>
      <c r="I17" s="206">
        <v>0.625</v>
      </c>
      <c r="J17" s="207"/>
      <c r="K17" s="208"/>
      <c r="L17" s="209">
        <f t="shared" ref="L17:L20" si="0">IF(AND(F17="",I17=""),"",I17-F17)</f>
        <v>0.22916666666666669</v>
      </c>
      <c r="M17" s="209"/>
      <c r="N17" s="209"/>
      <c r="O17" s="209"/>
      <c r="P17" s="209"/>
      <c r="Q17" s="210" t="str">
        <f>IF(I17="","",IF(AND($P$12="土曜日",$AT$9&lt;=L17),"○開所",IF(AND($P$12="休業日",$AT$10&lt;=L17),"○開所",IF(AND($P$12="平日",$AT$8&lt;=L17),"○開所","×閉所"))))</f>
        <v>×閉所</v>
      </c>
      <c r="R17" s="211"/>
      <c r="S17" s="211"/>
      <c r="T17" s="211"/>
      <c r="U17" s="212"/>
      <c r="W17" s="15"/>
      <c r="X17" s="15"/>
      <c r="Y17" s="15"/>
      <c r="AA17" s="15"/>
      <c r="AB17" s="15"/>
      <c r="AC17" s="15"/>
      <c r="AD17" s="15"/>
      <c r="AE17" s="15"/>
      <c r="AF17" s="15"/>
      <c r="AG17" s="15"/>
      <c r="AH17" s="15"/>
      <c r="AI17" s="15"/>
      <c r="AM17" s="199" t="s">
        <v>11</v>
      </c>
      <c r="AN17" s="200"/>
      <c r="AO17" s="200"/>
      <c r="AP17" s="36">
        <f>COUNTIF($P$12,AM17)</f>
        <v>1</v>
      </c>
      <c r="AQ17" s="34">
        <v>0.35416666666666669</v>
      </c>
      <c r="AR17" s="35">
        <v>0.79166666666666663</v>
      </c>
      <c r="AS17" s="35">
        <v>0.33333333333333331</v>
      </c>
      <c r="AT17" s="70">
        <f>IF(AP17=0,"",IF(AND(AP17=1,$F$16=AQ17),"",1))</f>
        <v>1</v>
      </c>
      <c r="AU17" s="70">
        <f>IF(AP17=0,"",IF(AND(AP17=1,$I$16&gt;=AR17),"",1))</f>
        <v>1</v>
      </c>
      <c r="AW17" s="93" t="s">
        <v>87</v>
      </c>
      <c r="AX17" s="147" t="s">
        <v>89</v>
      </c>
    </row>
    <row r="18" spans="1:82" ht="18" customHeight="1" x14ac:dyDescent="0.15">
      <c r="A18" s="201" t="s">
        <v>2</v>
      </c>
      <c r="B18" s="202"/>
      <c r="C18" s="216"/>
      <c r="D18" s="217"/>
      <c r="E18" s="218"/>
      <c r="F18" s="206"/>
      <c r="G18" s="207"/>
      <c r="H18" s="208"/>
      <c r="I18" s="206"/>
      <c r="J18" s="207"/>
      <c r="K18" s="208"/>
      <c r="L18" s="209" t="str">
        <f t="shared" si="0"/>
        <v/>
      </c>
      <c r="M18" s="209"/>
      <c r="N18" s="209"/>
      <c r="O18" s="209"/>
      <c r="P18" s="209"/>
      <c r="Q18" s="210" t="str">
        <f t="shared" ref="Q18:Q20" si="1">IF(I18="","",IF(AND($P$12="土曜日",$AT$9&lt;=L18),"○開所",IF(AND($P$12="休業日",$AT$10&lt;=L18),"○開所",IF(AND($P$12="平日",$AT$8&lt;=L18),"○開所","×閉所"))))</f>
        <v/>
      </c>
      <c r="R18" s="211"/>
      <c r="S18" s="211"/>
      <c r="T18" s="211"/>
      <c r="U18" s="212"/>
      <c r="Y18" s="15"/>
      <c r="Z18" s="15"/>
      <c r="AA18" s="15"/>
      <c r="AB18" s="15"/>
      <c r="AC18" s="15"/>
      <c r="AD18" s="15"/>
      <c r="AE18" s="15"/>
      <c r="AF18" s="15"/>
      <c r="AG18" s="15"/>
      <c r="AH18" s="15"/>
      <c r="AI18" s="15"/>
      <c r="AM18" s="199" t="s">
        <v>12</v>
      </c>
      <c r="AN18" s="200"/>
      <c r="AO18" s="200"/>
      <c r="AP18" s="36">
        <f>COUNTIFS($P$12,AM18,$AB$12,"より前")</f>
        <v>0</v>
      </c>
      <c r="AQ18" s="34">
        <v>0.35416666666666669</v>
      </c>
      <c r="AR18" s="35">
        <v>0.79166666666666663</v>
      </c>
      <c r="AS18" s="35">
        <v>0.33333333333333331</v>
      </c>
      <c r="AT18" s="70" t="str">
        <f>IF(AP18=0,"",IF(AND(AP18=1,$F$16=AQ18),"",1))</f>
        <v/>
      </c>
      <c r="AU18" s="70" t="str">
        <f>IF(AP18=0,"",IF(AND(AP18=1,$I$16&gt;=AR18),"",1))</f>
        <v/>
      </c>
      <c r="AW18" s="93" t="s">
        <v>88</v>
      </c>
      <c r="AX18" s="152" t="s">
        <v>90</v>
      </c>
    </row>
    <row r="19" spans="1:82" ht="18" customHeight="1" x14ac:dyDescent="0.15">
      <c r="A19" s="201" t="s">
        <v>3</v>
      </c>
      <c r="B19" s="202"/>
      <c r="C19" s="216"/>
      <c r="D19" s="217"/>
      <c r="E19" s="218"/>
      <c r="F19" s="206"/>
      <c r="G19" s="207"/>
      <c r="H19" s="208"/>
      <c r="I19" s="206"/>
      <c r="J19" s="207"/>
      <c r="K19" s="208"/>
      <c r="L19" s="209" t="str">
        <f t="shared" si="0"/>
        <v/>
      </c>
      <c r="M19" s="209"/>
      <c r="N19" s="209"/>
      <c r="O19" s="209"/>
      <c r="P19" s="209"/>
      <c r="Q19" s="210" t="str">
        <f t="shared" si="1"/>
        <v/>
      </c>
      <c r="R19" s="211"/>
      <c r="S19" s="211"/>
      <c r="T19" s="211"/>
      <c r="U19" s="212"/>
      <c r="W19" s="15"/>
      <c r="X19" s="15"/>
      <c r="Y19" s="15"/>
      <c r="Z19" s="15"/>
      <c r="AA19" s="15"/>
      <c r="AB19" s="15"/>
      <c r="AC19" s="15"/>
      <c r="AD19" s="15"/>
      <c r="AE19" s="15"/>
      <c r="AF19" s="15"/>
      <c r="AG19" s="15"/>
      <c r="AH19" s="15"/>
      <c r="AI19" s="15"/>
      <c r="AM19" s="199" t="s">
        <v>12</v>
      </c>
      <c r="AN19" s="200"/>
      <c r="AO19" s="200"/>
      <c r="AP19" s="36">
        <f>COUNTIFS($P$12,AM19,$AB$12,"以降")</f>
        <v>0</v>
      </c>
      <c r="AQ19" s="34">
        <v>0.33333333333333331</v>
      </c>
      <c r="AR19" s="35">
        <v>0.79166666666666663</v>
      </c>
      <c r="AS19" s="35">
        <v>0.33333333333333331</v>
      </c>
      <c r="AT19" s="70" t="str">
        <f>IF(AP19=0,"",IF(AND(AP19=1,$F$16=AQ19),"",1))</f>
        <v/>
      </c>
      <c r="AU19" s="70" t="str">
        <f>IF(AP19=0,"",IF(AND(AP19=1,$I$16&gt;=AR19),"",1))</f>
        <v/>
      </c>
      <c r="AX19" s="148" t="s">
        <v>142</v>
      </c>
    </row>
    <row r="20" spans="1:82" ht="18" customHeight="1" x14ac:dyDescent="0.15">
      <c r="A20" s="201" t="s">
        <v>4</v>
      </c>
      <c r="B20" s="202"/>
      <c r="C20" s="216"/>
      <c r="D20" s="217"/>
      <c r="E20" s="218"/>
      <c r="F20" s="206"/>
      <c r="G20" s="207"/>
      <c r="H20" s="208"/>
      <c r="I20" s="206"/>
      <c r="J20" s="207"/>
      <c r="K20" s="208"/>
      <c r="L20" s="209" t="str">
        <f t="shared" si="0"/>
        <v/>
      </c>
      <c r="M20" s="209"/>
      <c r="N20" s="209"/>
      <c r="O20" s="209"/>
      <c r="P20" s="209"/>
      <c r="Q20" s="210" t="str">
        <f t="shared" si="1"/>
        <v/>
      </c>
      <c r="R20" s="211"/>
      <c r="S20" s="211"/>
      <c r="T20" s="211"/>
      <c r="U20" s="212"/>
      <c r="W20" s="15"/>
      <c r="X20" s="15"/>
      <c r="Y20" s="15"/>
      <c r="Z20" s="15"/>
      <c r="AA20" s="15"/>
      <c r="AB20" s="15"/>
      <c r="AD20" s="15"/>
      <c r="AE20" s="15"/>
      <c r="AF20" s="15"/>
      <c r="AG20" s="15"/>
      <c r="AH20" s="15"/>
      <c r="AI20" s="15"/>
      <c r="AM20" s="224" t="s">
        <v>52</v>
      </c>
      <c r="AN20" s="224"/>
      <c r="AO20" s="224"/>
      <c r="AP20" s="224"/>
      <c r="AQ20" s="224"/>
      <c r="AR20" s="224"/>
      <c r="AS20" s="224"/>
      <c r="AT20" s="16">
        <f>SUM(AT16:AT19)</f>
        <v>1</v>
      </c>
      <c r="AU20" s="16">
        <f>SUM(AU16:AU19)</f>
        <v>1</v>
      </c>
      <c r="AX20" s="147" t="s">
        <v>144</v>
      </c>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row>
    <row r="21" spans="1:82" x14ac:dyDescent="0.15">
      <c r="W21" s="15"/>
      <c r="X21" s="15"/>
      <c r="Y21" s="15"/>
      <c r="Z21" s="15"/>
      <c r="AA21" s="15"/>
      <c r="AB21" s="15"/>
      <c r="AC21" s="15"/>
      <c r="AD21" s="15"/>
      <c r="AE21" s="15"/>
      <c r="AF21" s="15"/>
      <c r="AG21" s="15"/>
      <c r="AH21" s="15"/>
      <c r="AI21" s="15"/>
      <c r="AW21" s="156" t="s">
        <v>91</v>
      </c>
      <c r="AX21" s="147" t="s">
        <v>92</v>
      </c>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row>
    <row r="22" spans="1:82" x14ac:dyDescent="0.15">
      <c r="I22" s="225">
        <v>0.29166666666666669</v>
      </c>
      <c r="J22" s="226"/>
      <c r="K22" s="227">
        <v>0.33333333333333331</v>
      </c>
      <c r="L22" s="228"/>
      <c r="M22" s="219">
        <v>0.375</v>
      </c>
      <c r="N22" s="220"/>
      <c r="O22" s="219">
        <v>0.41666666666666702</v>
      </c>
      <c r="P22" s="220"/>
      <c r="Q22" s="219">
        <v>0.45833333333333298</v>
      </c>
      <c r="R22" s="220"/>
      <c r="S22" s="219">
        <v>0.5</v>
      </c>
      <c r="T22" s="220"/>
      <c r="U22" s="219">
        <v>0.54166666666666696</v>
      </c>
      <c r="V22" s="220"/>
      <c r="W22" s="219">
        <v>0.58333333333333304</v>
      </c>
      <c r="X22" s="220"/>
      <c r="Y22" s="219">
        <v>0.624999999999999</v>
      </c>
      <c r="Z22" s="220"/>
      <c r="AA22" s="219">
        <v>0.66666666666666496</v>
      </c>
      <c r="AB22" s="220"/>
      <c r="AC22" s="219">
        <v>0.70833333333333104</v>
      </c>
      <c r="AD22" s="220"/>
      <c r="AE22" s="219">
        <v>0.749999999999997</v>
      </c>
      <c r="AF22" s="220"/>
      <c r="AG22" s="219">
        <v>0.79166666666666297</v>
      </c>
      <c r="AH22" s="221"/>
      <c r="AI22" s="222">
        <v>0.83333333333333337</v>
      </c>
      <c r="AJ22" s="223"/>
      <c r="AK22" s="222">
        <v>0.875</v>
      </c>
      <c r="AL22" s="223"/>
      <c r="AM22" s="67"/>
      <c r="AW22" s="156"/>
      <c r="AX22" s="147" t="s">
        <v>93</v>
      </c>
    </row>
    <row r="23" spans="1:82" x14ac:dyDescent="0.15">
      <c r="A23" s="229" t="s">
        <v>22</v>
      </c>
      <c r="B23" s="230"/>
      <c r="C23" s="230"/>
      <c r="D23" s="230"/>
      <c r="E23" s="230"/>
      <c r="F23" s="230"/>
      <c r="G23" s="230"/>
      <c r="H23" s="231"/>
      <c r="I23" s="80"/>
      <c r="J23" s="6">
        <f>$G$8</f>
        <v>2</v>
      </c>
      <c r="K23" s="11">
        <f t="shared" ref="K23:AL23" si="2">$G$8</f>
        <v>2</v>
      </c>
      <c r="L23" s="6">
        <f>$G$8</f>
        <v>2</v>
      </c>
      <c r="M23" s="11">
        <f t="shared" si="2"/>
        <v>2</v>
      </c>
      <c r="N23" s="6">
        <f t="shared" si="2"/>
        <v>2</v>
      </c>
      <c r="O23" s="7">
        <f t="shared" si="2"/>
        <v>2</v>
      </c>
      <c r="P23" s="6">
        <f t="shared" si="2"/>
        <v>2</v>
      </c>
      <c r="Q23" s="7">
        <f t="shared" si="2"/>
        <v>2</v>
      </c>
      <c r="R23" s="6">
        <f t="shared" si="2"/>
        <v>2</v>
      </c>
      <c r="S23" s="7">
        <f t="shared" si="2"/>
        <v>2</v>
      </c>
      <c r="T23" s="6">
        <f t="shared" si="2"/>
        <v>2</v>
      </c>
      <c r="U23" s="7">
        <f t="shared" si="2"/>
        <v>2</v>
      </c>
      <c r="V23" s="6">
        <f t="shared" si="2"/>
        <v>2</v>
      </c>
      <c r="W23" s="7">
        <f t="shared" si="2"/>
        <v>2</v>
      </c>
      <c r="X23" s="6">
        <f t="shared" si="2"/>
        <v>2</v>
      </c>
      <c r="Y23" s="7">
        <f t="shared" si="2"/>
        <v>2</v>
      </c>
      <c r="Z23" s="6">
        <f t="shared" si="2"/>
        <v>2</v>
      </c>
      <c r="AA23" s="7">
        <f t="shared" si="2"/>
        <v>2</v>
      </c>
      <c r="AB23" s="6">
        <f t="shared" si="2"/>
        <v>2</v>
      </c>
      <c r="AC23" s="7">
        <f t="shared" si="2"/>
        <v>2</v>
      </c>
      <c r="AD23" s="6">
        <f t="shared" si="2"/>
        <v>2</v>
      </c>
      <c r="AE23" s="7">
        <f t="shared" si="2"/>
        <v>2</v>
      </c>
      <c r="AF23" s="6">
        <f>$G$8</f>
        <v>2</v>
      </c>
      <c r="AG23" s="7">
        <f t="shared" si="2"/>
        <v>2</v>
      </c>
      <c r="AH23" s="6">
        <f>$G$8</f>
        <v>2</v>
      </c>
      <c r="AI23" s="7">
        <f t="shared" si="2"/>
        <v>2</v>
      </c>
      <c r="AJ23" s="6">
        <f>$G$8</f>
        <v>2</v>
      </c>
      <c r="AK23" s="7">
        <f t="shared" si="2"/>
        <v>2</v>
      </c>
      <c r="AL23" s="62">
        <f t="shared" si="2"/>
        <v>2</v>
      </c>
      <c r="AM23" s="54"/>
      <c r="AW23" s="156" t="s">
        <v>94</v>
      </c>
      <c r="AX23" s="147" t="s">
        <v>75</v>
      </c>
    </row>
    <row r="24" spans="1:82" x14ac:dyDescent="0.15">
      <c r="A24" s="232" t="s">
        <v>21</v>
      </c>
      <c r="B24" s="233"/>
      <c r="C24" s="233"/>
      <c r="D24" s="233"/>
      <c r="E24" s="233"/>
      <c r="F24" s="233"/>
      <c r="G24" s="233"/>
      <c r="H24" s="234"/>
      <c r="I24" s="81"/>
      <c r="J24" s="4">
        <v>0</v>
      </c>
      <c r="K24" s="12">
        <v>0</v>
      </c>
      <c r="L24" s="4">
        <v>1</v>
      </c>
      <c r="M24" s="12">
        <v>1</v>
      </c>
      <c r="N24" s="4">
        <v>1</v>
      </c>
      <c r="O24" s="5">
        <v>2</v>
      </c>
      <c r="P24" s="4">
        <v>2</v>
      </c>
      <c r="Q24" s="5">
        <v>2</v>
      </c>
      <c r="R24" s="4">
        <v>2</v>
      </c>
      <c r="S24" s="5">
        <v>2</v>
      </c>
      <c r="T24" s="4">
        <v>2</v>
      </c>
      <c r="U24" s="5">
        <v>2</v>
      </c>
      <c r="V24" s="4">
        <v>2</v>
      </c>
      <c r="W24" s="5">
        <v>2</v>
      </c>
      <c r="X24" s="4">
        <v>2</v>
      </c>
      <c r="Y24" s="5">
        <v>2</v>
      </c>
      <c r="Z24" s="4">
        <v>1</v>
      </c>
      <c r="AA24" s="5">
        <v>1</v>
      </c>
      <c r="AB24" s="4">
        <v>0</v>
      </c>
      <c r="AC24" s="5">
        <v>0</v>
      </c>
      <c r="AD24" s="4">
        <v>0</v>
      </c>
      <c r="AE24" s="5">
        <v>0</v>
      </c>
      <c r="AF24" s="4">
        <v>0</v>
      </c>
      <c r="AG24" s="5">
        <v>0</v>
      </c>
      <c r="AH24" s="4">
        <v>0</v>
      </c>
      <c r="AI24" s="5">
        <v>0</v>
      </c>
      <c r="AJ24" s="4">
        <v>0</v>
      </c>
      <c r="AK24" s="5">
        <v>0</v>
      </c>
      <c r="AL24" s="63">
        <v>0</v>
      </c>
      <c r="AM24" s="54"/>
      <c r="AN24" s="9"/>
      <c r="AW24" s="156"/>
      <c r="AX24" s="147" t="s">
        <v>76</v>
      </c>
    </row>
    <row r="25" spans="1:82" x14ac:dyDescent="0.15">
      <c r="A25" s="232" t="s">
        <v>69</v>
      </c>
      <c r="B25" s="233"/>
      <c r="C25" s="233"/>
      <c r="D25" s="233"/>
      <c r="E25" s="233"/>
      <c r="F25" s="233"/>
      <c r="G25" s="233"/>
      <c r="H25" s="234"/>
      <c r="I25" s="81"/>
      <c r="J25" s="6">
        <v>0</v>
      </c>
      <c r="K25" s="11">
        <v>0</v>
      </c>
      <c r="L25" s="6">
        <v>21</v>
      </c>
      <c r="M25" s="11">
        <v>41</v>
      </c>
      <c r="N25" s="6">
        <v>42</v>
      </c>
      <c r="O25" s="7"/>
      <c r="P25" s="6"/>
      <c r="Q25" s="7"/>
      <c r="R25" s="6"/>
      <c r="S25" s="7"/>
      <c r="T25" s="6"/>
      <c r="U25" s="7"/>
      <c r="V25" s="6"/>
      <c r="W25" s="7"/>
      <c r="X25" s="6"/>
      <c r="Y25" s="7"/>
      <c r="Z25" s="6">
        <v>30</v>
      </c>
      <c r="AA25" s="7">
        <v>30</v>
      </c>
      <c r="AB25" s="6">
        <v>0</v>
      </c>
      <c r="AC25" s="7">
        <v>0</v>
      </c>
      <c r="AD25" s="6">
        <v>0</v>
      </c>
      <c r="AE25" s="7">
        <v>0</v>
      </c>
      <c r="AF25" s="6">
        <v>0</v>
      </c>
      <c r="AG25" s="7">
        <v>0</v>
      </c>
      <c r="AH25" s="6">
        <v>0</v>
      </c>
      <c r="AI25" s="7">
        <v>0</v>
      </c>
      <c r="AJ25" s="6">
        <v>0</v>
      </c>
      <c r="AK25" s="7">
        <v>0</v>
      </c>
      <c r="AL25" s="62">
        <v>0</v>
      </c>
      <c r="AM25" s="54"/>
      <c r="AW25" s="156" t="s">
        <v>95</v>
      </c>
      <c r="AX25" s="274" t="s">
        <v>96</v>
      </c>
      <c r="AY25" s="274"/>
      <c r="AZ25" s="274"/>
      <c r="BA25" s="274"/>
      <c r="BB25" s="274"/>
      <c r="BC25" s="274"/>
      <c r="BD25" s="274"/>
      <c r="BE25" s="274"/>
      <c r="BF25" s="274"/>
      <c r="BG25" s="274"/>
      <c r="BH25" s="274"/>
      <c r="BI25" s="274"/>
      <c r="BJ25" s="274"/>
      <c r="BK25" s="274"/>
      <c r="BL25" s="274"/>
      <c r="BM25" s="274"/>
      <c r="BN25" s="274"/>
      <c r="BO25" s="274"/>
      <c r="BP25" s="274"/>
      <c r="BQ25" s="274"/>
      <c r="BR25" s="274"/>
      <c r="BS25" s="274"/>
      <c r="BT25" s="274"/>
      <c r="BU25" s="274"/>
      <c r="BV25" s="274"/>
      <c r="BW25" s="274"/>
      <c r="BX25" s="274"/>
      <c r="BY25" s="274"/>
      <c r="BZ25" s="274"/>
      <c r="CA25" s="274"/>
      <c r="CB25" s="274"/>
      <c r="CC25" s="274"/>
      <c r="CD25" s="274"/>
    </row>
    <row r="26" spans="1:82" ht="14.25" thickBot="1" x14ac:dyDescent="0.2">
      <c r="A26" s="235" t="s">
        <v>42</v>
      </c>
      <c r="B26" s="236"/>
      <c r="C26" s="236"/>
      <c r="D26" s="236"/>
      <c r="E26" s="236"/>
      <c r="F26" s="236"/>
      <c r="G26" s="236"/>
      <c r="H26" s="237"/>
      <c r="I26" s="82"/>
      <c r="J26" s="75"/>
      <c r="K26" s="76"/>
      <c r="L26" s="75"/>
      <c r="M26" s="76" t="s">
        <v>68</v>
      </c>
      <c r="N26" s="6" t="s">
        <v>71</v>
      </c>
      <c r="O26" s="23"/>
      <c r="P26" s="6"/>
      <c r="Q26" s="23"/>
      <c r="R26" s="6"/>
      <c r="S26" s="23"/>
      <c r="T26" s="6"/>
      <c r="U26" s="23"/>
      <c r="V26" s="6"/>
      <c r="W26" s="23"/>
      <c r="X26" s="6"/>
      <c r="Y26" s="23"/>
      <c r="Z26" s="6"/>
      <c r="AA26" s="23"/>
      <c r="AB26" s="6"/>
      <c r="AC26" s="23"/>
      <c r="AD26" s="6"/>
      <c r="AE26" s="23"/>
      <c r="AF26" s="6"/>
      <c r="AG26" s="23"/>
      <c r="AH26" s="23"/>
      <c r="AI26" s="23"/>
      <c r="AJ26" s="23"/>
      <c r="AK26" s="23"/>
      <c r="AL26" s="62"/>
      <c r="AM26" s="5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c r="CC26" s="274"/>
      <c r="CD26" s="274"/>
    </row>
    <row r="27" spans="1:82" ht="14.25" customHeight="1" thickTop="1" x14ac:dyDescent="0.15">
      <c r="A27" s="238" t="s">
        <v>18</v>
      </c>
      <c r="B27" s="239"/>
      <c r="C27" s="239"/>
      <c r="D27" s="239"/>
      <c r="E27" s="239"/>
      <c r="F27" s="239"/>
      <c r="G27" s="239"/>
      <c r="H27" s="240"/>
      <c r="I27" s="83"/>
      <c r="J27" s="21">
        <f t="shared" ref="J27:K27" si="3">J24*2</f>
        <v>0</v>
      </c>
      <c r="K27" s="79">
        <f t="shared" si="3"/>
        <v>0</v>
      </c>
      <c r="L27" s="21">
        <f t="shared" ref="L27:AL27" si="4">L24*2</f>
        <v>2</v>
      </c>
      <c r="M27" s="69">
        <f t="shared" si="4"/>
        <v>2</v>
      </c>
      <c r="N27" s="14">
        <f t="shared" si="4"/>
        <v>2</v>
      </c>
      <c r="O27" s="14">
        <f t="shared" si="4"/>
        <v>4</v>
      </c>
      <c r="P27" s="14">
        <f t="shared" si="4"/>
        <v>4</v>
      </c>
      <c r="Q27" s="14">
        <f t="shared" si="4"/>
        <v>4</v>
      </c>
      <c r="R27" s="14">
        <f t="shared" si="4"/>
        <v>4</v>
      </c>
      <c r="S27" s="14">
        <f t="shared" si="4"/>
        <v>4</v>
      </c>
      <c r="T27" s="14">
        <f t="shared" si="4"/>
        <v>4</v>
      </c>
      <c r="U27" s="14">
        <f t="shared" si="4"/>
        <v>4</v>
      </c>
      <c r="V27" s="14">
        <f>V24*2</f>
        <v>4</v>
      </c>
      <c r="W27" s="14">
        <f t="shared" si="4"/>
        <v>4</v>
      </c>
      <c r="X27" s="14">
        <f t="shared" si="4"/>
        <v>4</v>
      </c>
      <c r="Y27" s="14">
        <f t="shared" si="4"/>
        <v>4</v>
      </c>
      <c r="Z27" s="14">
        <f t="shared" si="4"/>
        <v>2</v>
      </c>
      <c r="AA27" s="14">
        <f t="shared" si="4"/>
        <v>2</v>
      </c>
      <c r="AB27" s="14">
        <f t="shared" si="4"/>
        <v>0</v>
      </c>
      <c r="AC27" s="14">
        <f t="shared" si="4"/>
        <v>0</v>
      </c>
      <c r="AD27" s="14">
        <f t="shared" si="4"/>
        <v>0</v>
      </c>
      <c r="AE27" s="14">
        <f t="shared" si="4"/>
        <v>0</v>
      </c>
      <c r="AF27" s="14">
        <f t="shared" si="4"/>
        <v>0</v>
      </c>
      <c r="AG27" s="14">
        <f t="shared" si="4"/>
        <v>0</v>
      </c>
      <c r="AH27" s="14">
        <f t="shared" si="4"/>
        <v>0</v>
      </c>
      <c r="AI27" s="14">
        <f t="shared" si="4"/>
        <v>0</v>
      </c>
      <c r="AJ27" s="14">
        <f t="shared" si="4"/>
        <v>0</v>
      </c>
      <c r="AK27" s="14">
        <f t="shared" si="4"/>
        <v>0</v>
      </c>
      <c r="AL27" s="14">
        <f t="shared" si="4"/>
        <v>0</v>
      </c>
      <c r="AM27" s="59"/>
      <c r="AX27" s="274"/>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74"/>
      <c r="BZ27" s="274"/>
      <c r="CA27" s="274"/>
      <c r="CB27" s="274"/>
      <c r="CC27" s="274"/>
      <c r="CD27" s="274"/>
    </row>
    <row r="28" spans="1:82" x14ac:dyDescent="0.15">
      <c r="A28" s="65"/>
      <c r="B28" s="241" t="s">
        <v>17</v>
      </c>
      <c r="C28" s="242"/>
      <c r="D28" s="242"/>
      <c r="E28" s="242"/>
      <c r="F28" s="242"/>
      <c r="G28" s="242"/>
      <c r="H28" s="243"/>
      <c r="I28" s="83"/>
      <c r="J28" s="10">
        <f t="shared" ref="J28:K28" si="5">J24</f>
        <v>0</v>
      </c>
      <c r="K28" s="13">
        <f t="shared" si="5"/>
        <v>0</v>
      </c>
      <c r="L28" s="10">
        <f t="shared" ref="L28:AL28" si="6">L24</f>
        <v>1</v>
      </c>
      <c r="M28" s="13">
        <f t="shared" si="6"/>
        <v>1</v>
      </c>
      <c r="N28" s="3">
        <f t="shared" si="6"/>
        <v>1</v>
      </c>
      <c r="O28" s="3">
        <f t="shared" si="6"/>
        <v>2</v>
      </c>
      <c r="P28" s="3">
        <f t="shared" si="6"/>
        <v>2</v>
      </c>
      <c r="Q28" s="3">
        <f t="shared" si="6"/>
        <v>2</v>
      </c>
      <c r="R28" s="3">
        <f t="shared" si="6"/>
        <v>2</v>
      </c>
      <c r="S28" s="3">
        <f t="shared" si="6"/>
        <v>2</v>
      </c>
      <c r="T28" s="3">
        <f t="shared" si="6"/>
        <v>2</v>
      </c>
      <c r="U28" s="3">
        <f t="shared" si="6"/>
        <v>2</v>
      </c>
      <c r="V28" s="3">
        <f>V24</f>
        <v>2</v>
      </c>
      <c r="W28" s="3">
        <f t="shared" si="6"/>
        <v>2</v>
      </c>
      <c r="X28" s="3">
        <f t="shared" si="6"/>
        <v>2</v>
      </c>
      <c r="Y28" s="3">
        <f t="shared" si="6"/>
        <v>2</v>
      </c>
      <c r="Z28" s="3">
        <f t="shared" si="6"/>
        <v>1</v>
      </c>
      <c r="AA28" s="3">
        <f t="shared" si="6"/>
        <v>1</v>
      </c>
      <c r="AB28" s="3">
        <f t="shared" si="6"/>
        <v>0</v>
      </c>
      <c r="AC28" s="3">
        <f t="shared" si="6"/>
        <v>0</v>
      </c>
      <c r="AD28" s="3">
        <f t="shared" si="6"/>
        <v>0</v>
      </c>
      <c r="AE28" s="3">
        <f t="shared" si="6"/>
        <v>0</v>
      </c>
      <c r="AF28" s="3">
        <f t="shared" si="6"/>
        <v>0</v>
      </c>
      <c r="AG28" s="3">
        <f t="shared" si="6"/>
        <v>0</v>
      </c>
      <c r="AH28" s="3">
        <f t="shared" si="6"/>
        <v>0</v>
      </c>
      <c r="AI28" s="3">
        <f t="shared" si="6"/>
        <v>0</v>
      </c>
      <c r="AJ28" s="3">
        <f t="shared" si="6"/>
        <v>0</v>
      </c>
      <c r="AK28" s="3">
        <f t="shared" si="6"/>
        <v>0</v>
      </c>
      <c r="AL28" s="3">
        <f t="shared" si="6"/>
        <v>0</v>
      </c>
      <c r="AM28" s="60"/>
      <c r="AX28" s="274"/>
      <c r="AY28" s="274"/>
      <c r="AZ28" s="274"/>
      <c r="BA28" s="274"/>
      <c r="BB28" s="274"/>
      <c r="BC28" s="274"/>
      <c r="BD28" s="274"/>
      <c r="BE28" s="274"/>
      <c r="BF28" s="274"/>
      <c r="BG28" s="274"/>
      <c r="BH28" s="274"/>
      <c r="BI28" s="274"/>
      <c r="BJ28" s="274"/>
      <c r="BK28" s="274"/>
      <c r="BL28" s="274"/>
      <c r="BM28" s="274"/>
      <c r="BN28" s="274"/>
      <c r="BO28" s="274"/>
      <c r="BP28" s="274"/>
      <c r="BQ28" s="274"/>
      <c r="BR28" s="274"/>
      <c r="BS28" s="274"/>
      <c r="BT28" s="274"/>
      <c r="BU28" s="274"/>
      <c r="BV28" s="274"/>
      <c r="BW28" s="274"/>
      <c r="BX28" s="274"/>
      <c r="BY28" s="274"/>
      <c r="BZ28" s="274"/>
      <c r="CA28" s="274"/>
      <c r="CB28" s="274"/>
      <c r="CC28" s="274"/>
      <c r="CD28" s="274"/>
    </row>
    <row r="29" spans="1:82" x14ac:dyDescent="0.15">
      <c r="A29" s="244" t="s">
        <v>35</v>
      </c>
      <c r="B29" s="245"/>
      <c r="C29" s="245"/>
      <c r="D29" s="245"/>
      <c r="E29" s="245"/>
      <c r="F29" s="245"/>
      <c r="G29" s="245"/>
      <c r="H29" s="246"/>
      <c r="I29" s="84"/>
      <c r="J29" s="20" t="str">
        <f t="shared" ref="J29:K29" si="7">IF(AND(J23&gt;J24,J24*40&lt;J25,OR(J26="×",J26="")),"×","")</f>
        <v/>
      </c>
      <c r="K29" s="20" t="str">
        <f t="shared" si="7"/>
        <v/>
      </c>
      <c r="L29" s="20" t="str">
        <f t="shared" ref="L29:AL29" si="8">IF(AND(L23&gt;L24,L24*40&lt;L25,OR(L26="×",L26="")),"×","")</f>
        <v/>
      </c>
      <c r="M29" s="20" t="str">
        <f t="shared" si="8"/>
        <v/>
      </c>
      <c r="N29" s="20" t="str">
        <f t="shared" si="8"/>
        <v>×</v>
      </c>
      <c r="O29" s="20" t="str">
        <f t="shared" si="8"/>
        <v/>
      </c>
      <c r="P29" s="20" t="str">
        <f t="shared" si="8"/>
        <v/>
      </c>
      <c r="Q29" s="20" t="str">
        <f t="shared" si="8"/>
        <v/>
      </c>
      <c r="R29" s="20" t="str">
        <f t="shared" si="8"/>
        <v/>
      </c>
      <c r="S29" s="20" t="str">
        <f t="shared" si="8"/>
        <v/>
      </c>
      <c r="T29" s="20" t="str">
        <f t="shared" si="8"/>
        <v/>
      </c>
      <c r="U29" s="20" t="str">
        <f t="shared" si="8"/>
        <v/>
      </c>
      <c r="V29" s="20" t="str">
        <f t="shared" si="8"/>
        <v/>
      </c>
      <c r="W29" s="20" t="str">
        <f t="shared" si="8"/>
        <v/>
      </c>
      <c r="X29" s="20" t="str">
        <f t="shared" si="8"/>
        <v/>
      </c>
      <c r="Y29" s="20" t="str">
        <f t="shared" si="8"/>
        <v/>
      </c>
      <c r="Z29" s="20" t="str">
        <f t="shared" si="8"/>
        <v/>
      </c>
      <c r="AA29" s="20" t="str">
        <f t="shared" si="8"/>
        <v/>
      </c>
      <c r="AB29" s="20" t="str">
        <f t="shared" si="8"/>
        <v/>
      </c>
      <c r="AC29" s="20" t="str">
        <f t="shared" si="8"/>
        <v/>
      </c>
      <c r="AD29" s="20" t="str">
        <f t="shared" si="8"/>
        <v/>
      </c>
      <c r="AE29" s="20" t="str">
        <f t="shared" si="8"/>
        <v/>
      </c>
      <c r="AF29" s="20" t="str">
        <f t="shared" si="8"/>
        <v/>
      </c>
      <c r="AG29" s="20" t="str">
        <f t="shared" si="8"/>
        <v/>
      </c>
      <c r="AH29" s="20" t="str">
        <f t="shared" si="8"/>
        <v/>
      </c>
      <c r="AI29" s="20" t="str">
        <f t="shared" si="8"/>
        <v/>
      </c>
      <c r="AJ29" s="20" t="str">
        <f t="shared" si="8"/>
        <v/>
      </c>
      <c r="AK29" s="20" t="str">
        <f t="shared" si="8"/>
        <v/>
      </c>
      <c r="AL29" s="20" t="str">
        <f t="shared" si="8"/>
        <v/>
      </c>
      <c r="AM29" s="61"/>
      <c r="AX29" s="89" t="s">
        <v>97</v>
      </c>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row>
    <row r="30" spans="1:82" x14ac:dyDescent="0.15">
      <c r="J30" s="16"/>
      <c r="K30" s="16"/>
      <c r="AH30" s="8"/>
      <c r="AI30" s="8"/>
      <c r="AX30" s="154" t="s">
        <v>98</v>
      </c>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row>
    <row r="31" spans="1:82" s="17" customFormat="1" ht="20.25" customHeight="1" x14ac:dyDescent="0.15">
      <c r="A31" s="16" t="s">
        <v>24</v>
      </c>
      <c r="B31" s="16"/>
      <c r="C31" s="16"/>
      <c r="D31" s="16"/>
      <c r="E31" s="16"/>
      <c r="F31" s="16"/>
      <c r="G31" s="16"/>
      <c r="H31" s="16"/>
      <c r="I31" s="16"/>
      <c r="J31" s="16"/>
      <c r="K31" s="16"/>
      <c r="L31" s="8"/>
      <c r="M31" s="8"/>
      <c r="N31" s="8"/>
      <c r="O31" s="8"/>
      <c r="P31" s="8"/>
      <c r="Q31" s="8"/>
      <c r="R31" s="8"/>
      <c r="S31" s="8"/>
      <c r="T31" s="8"/>
      <c r="U31" s="8"/>
      <c r="V31" s="8"/>
      <c r="W31" s="8"/>
      <c r="X31" s="8"/>
      <c r="Y31" s="8"/>
      <c r="Z31" s="8"/>
      <c r="AA31" s="8"/>
      <c r="AB31" s="8"/>
      <c r="AC31" s="8"/>
      <c r="AD31" s="8"/>
      <c r="AE31" s="8"/>
      <c r="AF31" s="8"/>
      <c r="AG31" s="8"/>
      <c r="AH31" s="8"/>
      <c r="AI31" s="8"/>
      <c r="AW31" s="149"/>
      <c r="AX31" s="155" t="s">
        <v>99</v>
      </c>
    </row>
    <row r="32" spans="1:82" ht="19.5" customHeight="1" x14ac:dyDescent="0.15">
      <c r="A32" s="1"/>
      <c r="B32" s="169" t="s">
        <v>13</v>
      </c>
      <c r="C32" s="169"/>
      <c r="D32" s="169"/>
      <c r="E32" s="169"/>
      <c r="F32" s="249" t="s">
        <v>6</v>
      </c>
      <c r="G32" s="250"/>
      <c r="H32" s="251"/>
      <c r="I32" s="252">
        <v>0.29166666666666669</v>
      </c>
      <c r="J32" s="253"/>
      <c r="K32" s="227">
        <v>0.33333333333333331</v>
      </c>
      <c r="L32" s="228"/>
      <c r="M32" s="248">
        <v>0.375</v>
      </c>
      <c r="N32" s="228"/>
      <c r="O32" s="248">
        <v>0.41666666666666702</v>
      </c>
      <c r="P32" s="228"/>
      <c r="Q32" s="248">
        <v>0.45833333333333298</v>
      </c>
      <c r="R32" s="228"/>
      <c r="S32" s="248">
        <v>0.5</v>
      </c>
      <c r="T32" s="228"/>
      <c r="U32" s="248">
        <v>0.54166666666666696</v>
      </c>
      <c r="V32" s="228"/>
      <c r="W32" s="248">
        <v>0.58333333333333304</v>
      </c>
      <c r="X32" s="228"/>
      <c r="Y32" s="248">
        <v>0.624999999999999</v>
      </c>
      <c r="Z32" s="228"/>
      <c r="AA32" s="248">
        <v>0.66666666666666496</v>
      </c>
      <c r="AB32" s="228"/>
      <c r="AC32" s="248">
        <v>0.70833333333333104</v>
      </c>
      <c r="AD32" s="228"/>
      <c r="AE32" s="248">
        <v>0.749999999999997</v>
      </c>
      <c r="AF32" s="228"/>
      <c r="AG32" s="248">
        <v>0.79166666666666297</v>
      </c>
      <c r="AH32" s="253"/>
      <c r="AI32" s="222">
        <v>0.83333333333333337</v>
      </c>
      <c r="AJ32" s="223"/>
      <c r="AK32" s="222">
        <v>0.875</v>
      </c>
      <c r="AL32" s="223"/>
      <c r="AM32" s="67"/>
      <c r="AW32" s="156" t="s">
        <v>100</v>
      </c>
      <c r="AX32" s="129" t="s">
        <v>103</v>
      </c>
    </row>
    <row r="33" spans="1:82" x14ac:dyDescent="0.15">
      <c r="A33" s="1">
        <v>1</v>
      </c>
      <c r="B33" s="247" t="s">
        <v>60</v>
      </c>
      <c r="C33" s="247"/>
      <c r="D33" s="247"/>
      <c r="E33" s="247"/>
      <c r="F33" s="247" t="s">
        <v>16</v>
      </c>
      <c r="G33" s="247"/>
      <c r="H33" s="247"/>
      <c r="I33" s="78"/>
      <c r="J33" s="18"/>
      <c r="K33" s="19"/>
      <c r="L33" s="18" t="s">
        <v>25</v>
      </c>
      <c r="M33" s="19" t="s">
        <v>25</v>
      </c>
      <c r="N33" s="18" t="s">
        <v>25</v>
      </c>
      <c r="O33" s="19" t="s">
        <v>25</v>
      </c>
      <c r="P33" s="18" t="s">
        <v>25</v>
      </c>
      <c r="Q33" s="19" t="s">
        <v>25</v>
      </c>
      <c r="R33" s="18" t="s">
        <v>25</v>
      </c>
      <c r="S33" s="19" t="s">
        <v>25</v>
      </c>
      <c r="T33" s="18"/>
      <c r="U33" s="19"/>
      <c r="V33" s="18" t="s">
        <v>25</v>
      </c>
      <c r="W33" s="19" t="s">
        <v>25</v>
      </c>
      <c r="X33" s="18" t="s">
        <v>25</v>
      </c>
      <c r="Y33" s="19" t="s">
        <v>25</v>
      </c>
      <c r="Z33" s="18" t="s">
        <v>25</v>
      </c>
      <c r="AA33" s="19" t="s">
        <v>25</v>
      </c>
      <c r="AB33" s="18"/>
      <c r="AC33" s="19"/>
      <c r="AD33" s="18"/>
      <c r="AE33" s="19"/>
      <c r="AF33" s="18"/>
      <c r="AG33" s="19"/>
      <c r="AH33" s="18"/>
      <c r="AI33" s="19"/>
      <c r="AJ33" s="18"/>
      <c r="AK33" s="19"/>
      <c r="AL33" s="18"/>
      <c r="AM33" s="59"/>
      <c r="AW33" s="156"/>
      <c r="AX33" s="89" t="s">
        <v>102</v>
      </c>
    </row>
    <row r="34" spans="1:82" ht="15.75" customHeight="1" x14ac:dyDescent="0.15">
      <c r="A34" s="1">
        <v>2</v>
      </c>
      <c r="B34" s="247" t="s">
        <v>61</v>
      </c>
      <c r="C34" s="247"/>
      <c r="D34" s="247"/>
      <c r="E34" s="247"/>
      <c r="F34" s="247" t="s">
        <v>16</v>
      </c>
      <c r="G34" s="247"/>
      <c r="H34" s="247"/>
      <c r="I34" s="78"/>
      <c r="J34" s="18"/>
      <c r="K34" s="19"/>
      <c r="L34" s="18"/>
      <c r="M34" s="19"/>
      <c r="N34" s="18"/>
      <c r="O34" s="19"/>
      <c r="P34" s="18"/>
      <c r="Q34" s="19"/>
      <c r="R34" s="18" t="s">
        <v>25</v>
      </c>
      <c r="S34" s="19" t="s">
        <v>25</v>
      </c>
      <c r="T34" s="18" t="s">
        <v>25</v>
      </c>
      <c r="U34" s="19" t="s">
        <v>25</v>
      </c>
      <c r="V34" s="18"/>
      <c r="W34" s="19"/>
      <c r="X34" s="18" t="s">
        <v>25</v>
      </c>
      <c r="Y34" s="19" t="s">
        <v>25</v>
      </c>
      <c r="Z34" s="18" t="s">
        <v>25</v>
      </c>
      <c r="AA34" s="19" t="s">
        <v>25</v>
      </c>
      <c r="AB34" s="18"/>
      <c r="AC34" s="19"/>
      <c r="AD34" s="18"/>
      <c r="AE34" s="19"/>
      <c r="AF34" s="18"/>
      <c r="AG34" s="19"/>
      <c r="AH34" s="18"/>
      <c r="AI34" s="19"/>
      <c r="AJ34" s="18"/>
      <c r="AK34" s="19"/>
      <c r="AL34" s="18"/>
      <c r="AM34" s="59"/>
      <c r="AW34" s="156" t="s">
        <v>101</v>
      </c>
      <c r="AX34" s="129" t="s">
        <v>104</v>
      </c>
    </row>
    <row r="35" spans="1:82" ht="15.75" customHeight="1" x14ac:dyDescent="0.15">
      <c r="A35" s="1">
        <v>3</v>
      </c>
      <c r="B35" s="247" t="s">
        <v>62</v>
      </c>
      <c r="C35" s="247"/>
      <c r="D35" s="247"/>
      <c r="E35" s="247"/>
      <c r="F35" s="247" t="s">
        <v>16</v>
      </c>
      <c r="G35" s="247"/>
      <c r="H35" s="247"/>
      <c r="I35" s="78"/>
      <c r="J35" s="18"/>
      <c r="K35" s="19"/>
      <c r="L35" s="18" t="s">
        <v>25</v>
      </c>
      <c r="M35" s="19" t="s">
        <v>25</v>
      </c>
      <c r="N35" s="18" t="s">
        <v>25</v>
      </c>
      <c r="O35" s="19" t="s">
        <v>25</v>
      </c>
      <c r="P35" s="18" t="s">
        <v>25</v>
      </c>
      <c r="Q35" s="19" t="s">
        <v>25</v>
      </c>
      <c r="R35" s="18" t="s">
        <v>25</v>
      </c>
      <c r="S35" s="19" t="s">
        <v>25</v>
      </c>
      <c r="T35" s="18" t="s">
        <v>25</v>
      </c>
      <c r="U35" s="19" t="s">
        <v>25</v>
      </c>
      <c r="V35" s="18" t="s">
        <v>72</v>
      </c>
      <c r="W35" s="19"/>
      <c r="X35" s="18"/>
      <c r="Y35" s="19"/>
      <c r="Z35" s="18"/>
      <c r="AA35" s="19"/>
      <c r="AB35" s="18"/>
      <c r="AC35" s="19"/>
      <c r="AD35" s="18"/>
      <c r="AE35" s="19"/>
      <c r="AF35" s="18"/>
      <c r="AG35" s="19"/>
      <c r="AH35" s="18"/>
      <c r="AI35" s="19"/>
      <c r="AJ35" s="18"/>
      <c r="AK35" s="19"/>
      <c r="AL35" s="18"/>
      <c r="AM35" s="59"/>
    </row>
    <row r="36" spans="1:82" ht="15.75" customHeight="1" x14ac:dyDescent="0.15">
      <c r="A36" s="1">
        <v>4</v>
      </c>
      <c r="B36" s="247" t="s">
        <v>63</v>
      </c>
      <c r="C36" s="247"/>
      <c r="D36" s="247"/>
      <c r="E36" s="247"/>
      <c r="F36" s="247" t="s">
        <v>29</v>
      </c>
      <c r="G36" s="247"/>
      <c r="H36" s="247"/>
      <c r="I36" s="78"/>
      <c r="J36" s="18"/>
      <c r="K36" s="19"/>
      <c r="L36" s="18"/>
      <c r="M36" s="19"/>
      <c r="N36" s="18"/>
      <c r="O36" s="19"/>
      <c r="P36" s="18"/>
      <c r="Q36" s="19"/>
      <c r="R36" s="18"/>
      <c r="S36" s="19"/>
      <c r="T36" s="18"/>
      <c r="U36" s="19"/>
      <c r="V36" s="18" t="s">
        <v>72</v>
      </c>
      <c r="W36" s="19" t="s">
        <v>25</v>
      </c>
      <c r="X36" s="18" t="s">
        <v>25</v>
      </c>
      <c r="Y36" s="19" t="s">
        <v>25</v>
      </c>
      <c r="Z36" s="18" t="s">
        <v>25</v>
      </c>
      <c r="AA36" s="19" t="s">
        <v>25</v>
      </c>
      <c r="AB36" s="18"/>
      <c r="AC36" s="19"/>
      <c r="AD36" s="18"/>
      <c r="AE36" s="19"/>
      <c r="AF36" s="18"/>
      <c r="AG36" s="19"/>
      <c r="AH36" s="18"/>
      <c r="AI36" s="19"/>
      <c r="AJ36" s="18"/>
      <c r="AK36" s="19"/>
      <c r="AL36" s="18"/>
      <c r="AM36" s="59"/>
      <c r="AX36" s="129"/>
    </row>
    <row r="37" spans="1:82" ht="15.75" customHeight="1" x14ac:dyDescent="0.15">
      <c r="A37" s="1">
        <v>5</v>
      </c>
      <c r="B37" s="247" t="s">
        <v>64</v>
      </c>
      <c r="C37" s="247"/>
      <c r="D37" s="247"/>
      <c r="E37" s="247"/>
      <c r="F37" s="247" t="s">
        <v>29</v>
      </c>
      <c r="G37" s="247"/>
      <c r="H37" s="247"/>
      <c r="I37" s="78"/>
      <c r="J37" s="18"/>
      <c r="K37" s="19"/>
      <c r="L37" s="18"/>
      <c r="M37" s="19"/>
      <c r="N37" s="18"/>
      <c r="O37" s="19"/>
      <c r="P37" s="18"/>
      <c r="Q37" s="19"/>
      <c r="R37" s="18"/>
      <c r="S37" s="19"/>
      <c r="T37" s="18"/>
      <c r="U37" s="19"/>
      <c r="V37" s="18"/>
      <c r="W37" s="19"/>
      <c r="X37" s="18"/>
      <c r="Y37" s="19"/>
      <c r="Z37" s="18"/>
      <c r="AA37" s="19"/>
      <c r="AB37" s="18"/>
      <c r="AC37" s="19"/>
      <c r="AD37" s="18"/>
      <c r="AE37" s="19"/>
      <c r="AF37" s="18"/>
      <c r="AG37" s="19"/>
      <c r="AH37" s="18"/>
      <c r="AI37" s="19"/>
      <c r="AJ37" s="18"/>
      <c r="AK37" s="19"/>
      <c r="AL37" s="18"/>
      <c r="AM37" s="59"/>
    </row>
    <row r="38" spans="1:82" ht="15.75" customHeight="1" x14ac:dyDescent="0.15">
      <c r="A38" s="1">
        <v>6</v>
      </c>
      <c r="B38" s="247" t="s">
        <v>65</v>
      </c>
      <c r="C38" s="247"/>
      <c r="D38" s="247"/>
      <c r="E38" s="247"/>
      <c r="F38" s="247" t="s">
        <v>16</v>
      </c>
      <c r="G38" s="247"/>
      <c r="H38" s="247"/>
      <c r="I38" s="78"/>
      <c r="J38" s="18"/>
      <c r="K38" s="19"/>
      <c r="L38" s="18"/>
      <c r="M38" s="19"/>
      <c r="N38" s="18"/>
      <c r="O38" s="19"/>
      <c r="P38" s="18"/>
      <c r="Q38" s="19"/>
      <c r="R38" s="18"/>
      <c r="S38" s="19"/>
      <c r="T38" s="18" t="s">
        <v>72</v>
      </c>
      <c r="U38" s="19" t="s">
        <v>25</v>
      </c>
      <c r="V38" s="18" t="s">
        <v>25</v>
      </c>
      <c r="W38" s="19" t="s">
        <v>25</v>
      </c>
      <c r="X38" s="18" t="s">
        <v>25</v>
      </c>
      <c r="Y38" s="19" t="s">
        <v>25</v>
      </c>
      <c r="Z38" s="18" t="s">
        <v>25</v>
      </c>
      <c r="AA38" s="19" t="s">
        <v>25</v>
      </c>
      <c r="AB38" s="18"/>
      <c r="AC38" s="19"/>
      <c r="AD38" s="18"/>
      <c r="AE38" s="19"/>
      <c r="AF38" s="18"/>
      <c r="AG38" s="19"/>
      <c r="AH38" s="18"/>
      <c r="AI38" s="19"/>
      <c r="AJ38" s="18"/>
      <c r="AK38" s="19"/>
      <c r="AL38" s="18"/>
      <c r="AM38" s="59"/>
      <c r="AW38" s="269" t="s">
        <v>105</v>
      </c>
      <c r="AX38" s="269"/>
      <c r="AY38" s="269"/>
      <c r="AZ38" s="269"/>
      <c r="BA38" s="269"/>
      <c r="BB38" s="269"/>
      <c r="BC38" s="269"/>
      <c r="BD38" s="269"/>
      <c r="BE38" s="269"/>
      <c r="BF38" s="269"/>
      <c r="BG38" s="269"/>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69"/>
    </row>
    <row r="39" spans="1:82" ht="15.75" customHeight="1" x14ac:dyDescent="0.15">
      <c r="A39" s="1">
        <v>7</v>
      </c>
      <c r="B39" s="247" t="s">
        <v>66</v>
      </c>
      <c r="C39" s="247"/>
      <c r="D39" s="247"/>
      <c r="E39" s="247"/>
      <c r="F39" s="247" t="s">
        <v>29</v>
      </c>
      <c r="G39" s="247"/>
      <c r="H39" s="247"/>
      <c r="I39" s="78"/>
      <c r="J39" s="18"/>
      <c r="K39" s="19"/>
      <c r="L39" s="18"/>
      <c r="M39" s="19"/>
      <c r="N39" s="18"/>
      <c r="O39" s="19" t="s">
        <v>25</v>
      </c>
      <c r="P39" s="18" t="s">
        <v>25</v>
      </c>
      <c r="Q39" s="19" t="s">
        <v>25</v>
      </c>
      <c r="R39" s="18" t="s">
        <v>25</v>
      </c>
      <c r="S39" s="19" t="s">
        <v>25</v>
      </c>
      <c r="T39" s="18" t="s">
        <v>25</v>
      </c>
      <c r="U39" s="19" t="s">
        <v>25</v>
      </c>
      <c r="V39" s="18"/>
      <c r="W39" s="19"/>
      <c r="X39" s="18"/>
      <c r="Y39" s="19"/>
      <c r="Z39" s="18"/>
      <c r="AA39" s="19"/>
      <c r="AB39" s="18"/>
      <c r="AC39" s="19"/>
      <c r="AD39" s="18"/>
      <c r="AE39" s="19"/>
      <c r="AF39" s="18"/>
      <c r="AG39" s="19"/>
      <c r="AH39" s="18"/>
      <c r="AI39" s="19"/>
      <c r="AJ39" s="18"/>
      <c r="AK39" s="19"/>
      <c r="AL39" s="18"/>
      <c r="AM39" s="59"/>
      <c r="AW39" s="93" t="s">
        <v>106</v>
      </c>
      <c r="AX39" s="16" t="s">
        <v>134</v>
      </c>
    </row>
    <row r="40" spans="1:82" ht="15.75" customHeight="1" x14ac:dyDescent="0.15">
      <c r="A40" s="1">
        <v>8</v>
      </c>
      <c r="B40" s="247" t="s">
        <v>67</v>
      </c>
      <c r="C40" s="247"/>
      <c r="D40" s="247"/>
      <c r="E40" s="247"/>
      <c r="F40" s="247" t="s">
        <v>16</v>
      </c>
      <c r="G40" s="247"/>
      <c r="H40" s="247"/>
      <c r="I40" s="78"/>
      <c r="J40" s="18"/>
      <c r="K40" s="19"/>
      <c r="L40" s="18"/>
      <c r="M40" s="19"/>
      <c r="N40" s="18"/>
      <c r="O40" s="19" t="s">
        <v>25</v>
      </c>
      <c r="P40" s="18" t="s">
        <v>25</v>
      </c>
      <c r="Q40" s="19" t="s">
        <v>25</v>
      </c>
      <c r="R40" s="18" t="s">
        <v>25</v>
      </c>
      <c r="S40" s="19" t="s">
        <v>25</v>
      </c>
      <c r="T40" s="18" t="s">
        <v>25</v>
      </c>
      <c r="U40" s="19" t="s">
        <v>25</v>
      </c>
      <c r="V40" s="18" t="s">
        <v>25</v>
      </c>
      <c r="W40" s="19" t="s">
        <v>25</v>
      </c>
      <c r="X40" s="18"/>
      <c r="Y40" s="19"/>
      <c r="Z40" s="18"/>
      <c r="AA40" s="19"/>
      <c r="AB40" s="18"/>
      <c r="AC40" s="19"/>
      <c r="AD40" s="18"/>
      <c r="AE40" s="19"/>
      <c r="AF40" s="18"/>
      <c r="AG40" s="19"/>
      <c r="AH40" s="18"/>
      <c r="AI40" s="19"/>
      <c r="AJ40" s="18"/>
      <c r="AK40" s="19"/>
      <c r="AL40" s="18"/>
      <c r="AM40" s="59"/>
      <c r="AW40" s="93" t="s">
        <v>107</v>
      </c>
      <c r="AX40" s="147" t="s">
        <v>77</v>
      </c>
    </row>
    <row r="41" spans="1:82" ht="15.75" customHeight="1" x14ac:dyDescent="0.15">
      <c r="A41" s="1">
        <v>9</v>
      </c>
      <c r="B41" s="247"/>
      <c r="C41" s="247"/>
      <c r="D41" s="247"/>
      <c r="E41" s="247"/>
      <c r="F41" s="247"/>
      <c r="G41" s="247"/>
      <c r="H41" s="247"/>
      <c r="I41" s="78"/>
      <c r="J41" s="18"/>
      <c r="K41" s="19"/>
      <c r="L41" s="18"/>
      <c r="M41" s="19"/>
      <c r="N41" s="18"/>
      <c r="O41" s="19"/>
      <c r="P41" s="18"/>
      <c r="Q41" s="19"/>
      <c r="R41" s="18"/>
      <c r="S41" s="19"/>
      <c r="T41" s="18"/>
      <c r="U41" s="19"/>
      <c r="V41" s="18"/>
      <c r="W41" s="19"/>
      <c r="X41" s="18"/>
      <c r="Y41" s="19"/>
      <c r="Z41" s="18"/>
      <c r="AA41" s="19"/>
      <c r="AB41" s="18"/>
      <c r="AC41" s="19"/>
      <c r="AD41" s="18"/>
      <c r="AE41" s="19"/>
      <c r="AF41" s="18"/>
      <c r="AG41" s="19"/>
      <c r="AH41" s="18"/>
      <c r="AI41" s="19"/>
      <c r="AJ41" s="18"/>
      <c r="AK41" s="19"/>
      <c r="AL41" s="18"/>
      <c r="AM41" s="59"/>
      <c r="AX41" s="147" t="s">
        <v>108</v>
      </c>
    </row>
    <row r="42" spans="1:82" ht="15.75" customHeight="1" x14ac:dyDescent="0.15">
      <c r="A42" s="1">
        <v>10</v>
      </c>
      <c r="B42" s="247"/>
      <c r="C42" s="247"/>
      <c r="D42" s="247"/>
      <c r="E42" s="247"/>
      <c r="F42" s="247"/>
      <c r="G42" s="247"/>
      <c r="H42" s="247"/>
      <c r="I42" s="78"/>
      <c r="J42" s="18"/>
      <c r="K42" s="19"/>
      <c r="L42" s="18"/>
      <c r="M42" s="19"/>
      <c r="N42" s="18"/>
      <c r="O42" s="19"/>
      <c r="P42" s="18"/>
      <c r="Q42" s="19"/>
      <c r="R42" s="18"/>
      <c r="S42" s="19"/>
      <c r="T42" s="18"/>
      <c r="U42" s="19"/>
      <c r="V42" s="18"/>
      <c r="W42" s="19"/>
      <c r="X42" s="18"/>
      <c r="Y42" s="19"/>
      <c r="Z42" s="18"/>
      <c r="AA42" s="19"/>
      <c r="AB42" s="18"/>
      <c r="AC42" s="19"/>
      <c r="AD42" s="18"/>
      <c r="AE42" s="19"/>
      <c r="AF42" s="18"/>
      <c r="AG42" s="19"/>
      <c r="AH42" s="18"/>
      <c r="AI42" s="19"/>
      <c r="AJ42" s="18"/>
      <c r="AK42" s="19"/>
      <c r="AL42" s="18"/>
      <c r="AM42" s="59"/>
      <c r="AX42" s="147" t="s">
        <v>111</v>
      </c>
    </row>
    <row r="43" spans="1:82" ht="15.75" customHeight="1" x14ac:dyDescent="0.15">
      <c r="A43" s="1">
        <v>11</v>
      </c>
      <c r="B43" s="247"/>
      <c r="C43" s="247"/>
      <c r="D43" s="247"/>
      <c r="E43" s="247"/>
      <c r="F43" s="247"/>
      <c r="G43" s="247"/>
      <c r="H43" s="247"/>
      <c r="I43" s="78"/>
      <c r="J43" s="18"/>
      <c r="K43" s="19"/>
      <c r="L43" s="18"/>
      <c r="M43" s="19"/>
      <c r="N43" s="18"/>
      <c r="O43" s="19"/>
      <c r="P43" s="18"/>
      <c r="Q43" s="19"/>
      <c r="R43" s="18"/>
      <c r="S43" s="19"/>
      <c r="T43" s="18"/>
      <c r="U43" s="19"/>
      <c r="V43" s="18"/>
      <c r="W43" s="19"/>
      <c r="X43" s="18"/>
      <c r="Y43" s="19"/>
      <c r="Z43" s="18"/>
      <c r="AA43" s="19"/>
      <c r="AB43" s="18"/>
      <c r="AC43" s="19"/>
      <c r="AD43" s="18"/>
      <c r="AE43" s="19"/>
      <c r="AF43" s="18"/>
      <c r="AG43" s="19"/>
      <c r="AH43" s="18"/>
      <c r="AI43" s="19"/>
      <c r="AJ43" s="18"/>
      <c r="AK43" s="19"/>
      <c r="AL43" s="18"/>
      <c r="AM43" s="59"/>
      <c r="AW43" s="93" t="s">
        <v>109</v>
      </c>
      <c r="AX43" s="152" t="s">
        <v>116</v>
      </c>
    </row>
    <row r="44" spans="1:82" ht="15.75" customHeight="1" x14ac:dyDescent="0.15">
      <c r="A44" s="1">
        <v>12</v>
      </c>
      <c r="B44" s="247"/>
      <c r="C44" s="247"/>
      <c r="D44" s="247"/>
      <c r="E44" s="247"/>
      <c r="F44" s="247"/>
      <c r="G44" s="247"/>
      <c r="H44" s="247"/>
      <c r="I44" s="78"/>
      <c r="J44" s="18"/>
      <c r="K44" s="19"/>
      <c r="L44" s="18"/>
      <c r="M44" s="19"/>
      <c r="N44" s="18"/>
      <c r="O44" s="19"/>
      <c r="P44" s="18"/>
      <c r="Q44" s="19"/>
      <c r="R44" s="18"/>
      <c r="S44" s="19"/>
      <c r="T44" s="18"/>
      <c r="U44" s="19"/>
      <c r="V44" s="18"/>
      <c r="W44" s="19"/>
      <c r="X44" s="18"/>
      <c r="Y44" s="19"/>
      <c r="Z44" s="18"/>
      <c r="AA44" s="19"/>
      <c r="AB44" s="18"/>
      <c r="AC44" s="19"/>
      <c r="AD44" s="18"/>
      <c r="AE44" s="19"/>
      <c r="AF44" s="18"/>
      <c r="AG44" s="19"/>
      <c r="AH44" s="18"/>
      <c r="AI44" s="19"/>
      <c r="AJ44" s="18"/>
      <c r="AK44" s="19"/>
      <c r="AL44" s="18"/>
      <c r="AM44" s="59"/>
      <c r="AX44" s="147" t="s">
        <v>110</v>
      </c>
    </row>
    <row r="45" spans="1:82" ht="15.75" customHeight="1" x14ac:dyDescent="0.15">
      <c r="A45" s="1">
        <v>13</v>
      </c>
      <c r="B45" s="247"/>
      <c r="C45" s="247"/>
      <c r="D45" s="247"/>
      <c r="E45" s="247"/>
      <c r="F45" s="247"/>
      <c r="G45" s="247"/>
      <c r="H45" s="247"/>
      <c r="I45" s="78"/>
      <c r="J45" s="18"/>
      <c r="K45" s="19"/>
      <c r="L45" s="18"/>
      <c r="M45" s="19"/>
      <c r="N45" s="18"/>
      <c r="O45" s="19"/>
      <c r="P45" s="18"/>
      <c r="Q45" s="19"/>
      <c r="R45" s="18"/>
      <c r="S45" s="19"/>
      <c r="T45" s="18"/>
      <c r="U45" s="19"/>
      <c r="V45" s="18"/>
      <c r="W45" s="19"/>
      <c r="X45" s="18"/>
      <c r="Y45" s="19"/>
      <c r="Z45" s="18"/>
      <c r="AA45" s="19"/>
      <c r="AB45" s="18"/>
      <c r="AC45" s="19"/>
      <c r="AD45" s="18"/>
      <c r="AE45" s="19"/>
      <c r="AF45" s="18"/>
      <c r="AG45" s="19"/>
      <c r="AH45" s="18"/>
      <c r="AI45" s="19"/>
      <c r="AJ45" s="18"/>
      <c r="AK45" s="19"/>
      <c r="AL45" s="18"/>
      <c r="AM45" s="59"/>
      <c r="AX45" s="147" t="s">
        <v>112</v>
      </c>
    </row>
    <row r="46" spans="1:82" ht="15.75" customHeight="1" x14ac:dyDescent="0.15">
      <c r="A46" s="1">
        <v>14</v>
      </c>
      <c r="B46" s="247"/>
      <c r="C46" s="247"/>
      <c r="D46" s="247"/>
      <c r="E46" s="247"/>
      <c r="F46" s="247"/>
      <c r="G46" s="247"/>
      <c r="H46" s="247"/>
      <c r="I46" s="78"/>
      <c r="J46" s="18"/>
      <c r="K46" s="19"/>
      <c r="L46" s="18"/>
      <c r="M46" s="19"/>
      <c r="N46" s="18"/>
      <c r="O46" s="19"/>
      <c r="P46" s="18"/>
      <c r="Q46" s="19"/>
      <c r="R46" s="18"/>
      <c r="S46" s="19"/>
      <c r="T46" s="18"/>
      <c r="U46" s="19"/>
      <c r="V46" s="18"/>
      <c r="W46" s="19"/>
      <c r="X46" s="18"/>
      <c r="Y46" s="19"/>
      <c r="Z46" s="18"/>
      <c r="AA46" s="19"/>
      <c r="AB46" s="18"/>
      <c r="AC46" s="19"/>
      <c r="AD46" s="18"/>
      <c r="AE46" s="19"/>
      <c r="AF46" s="18"/>
      <c r="AG46" s="19"/>
      <c r="AH46" s="18"/>
      <c r="AI46" s="19"/>
      <c r="AJ46" s="18"/>
      <c r="AK46" s="19"/>
      <c r="AL46" s="18"/>
      <c r="AM46" s="59"/>
      <c r="AX46" s="147" t="s">
        <v>113</v>
      </c>
    </row>
    <row r="47" spans="1:82" ht="15.75" customHeight="1" x14ac:dyDescent="0.15">
      <c r="A47" s="1">
        <v>15</v>
      </c>
      <c r="B47" s="247"/>
      <c r="C47" s="247"/>
      <c r="D47" s="247"/>
      <c r="E47" s="247"/>
      <c r="F47" s="247"/>
      <c r="G47" s="247"/>
      <c r="H47" s="247"/>
      <c r="I47" s="78"/>
      <c r="J47" s="18"/>
      <c r="K47" s="19"/>
      <c r="L47" s="18"/>
      <c r="M47" s="19"/>
      <c r="N47" s="18"/>
      <c r="O47" s="19"/>
      <c r="P47" s="18"/>
      <c r="Q47" s="19"/>
      <c r="R47" s="18"/>
      <c r="S47" s="19"/>
      <c r="T47" s="18"/>
      <c r="U47" s="19"/>
      <c r="V47" s="18"/>
      <c r="W47" s="19"/>
      <c r="X47" s="18"/>
      <c r="Y47" s="19"/>
      <c r="Z47" s="18"/>
      <c r="AA47" s="19"/>
      <c r="AB47" s="18"/>
      <c r="AC47" s="19"/>
      <c r="AD47" s="18"/>
      <c r="AE47" s="19"/>
      <c r="AF47" s="18"/>
      <c r="AG47" s="19"/>
      <c r="AH47" s="18"/>
      <c r="AI47" s="19"/>
      <c r="AJ47" s="18"/>
      <c r="AK47" s="19"/>
      <c r="AL47" s="18"/>
      <c r="AM47" s="59"/>
      <c r="AX47" s="147" t="s">
        <v>114</v>
      </c>
    </row>
    <row r="48" spans="1:82" ht="15.75" customHeight="1" x14ac:dyDescent="0.15">
      <c r="A48" s="1">
        <v>16</v>
      </c>
      <c r="B48" s="247"/>
      <c r="C48" s="247"/>
      <c r="D48" s="247"/>
      <c r="E48" s="247"/>
      <c r="F48" s="247"/>
      <c r="G48" s="247"/>
      <c r="H48" s="247"/>
      <c r="I48" s="78"/>
      <c r="J48" s="18"/>
      <c r="K48" s="19"/>
      <c r="L48" s="18"/>
      <c r="M48" s="19"/>
      <c r="N48" s="18"/>
      <c r="O48" s="19"/>
      <c r="P48" s="18"/>
      <c r="Q48" s="19"/>
      <c r="R48" s="18"/>
      <c r="S48" s="19"/>
      <c r="T48" s="18"/>
      <c r="U48" s="19"/>
      <c r="V48" s="18"/>
      <c r="W48" s="19"/>
      <c r="X48" s="18"/>
      <c r="Y48" s="19"/>
      <c r="Z48" s="18"/>
      <c r="AA48" s="19"/>
      <c r="AB48" s="18"/>
      <c r="AC48" s="19"/>
      <c r="AD48" s="18"/>
      <c r="AE48" s="19"/>
      <c r="AF48" s="18"/>
      <c r="AG48" s="19"/>
      <c r="AH48" s="18"/>
      <c r="AI48" s="19"/>
      <c r="AJ48" s="18"/>
      <c r="AK48" s="19"/>
      <c r="AL48" s="18"/>
      <c r="AM48" s="59"/>
      <c r="AX48" s="147" t="s">
        <v>115</v>
      </c>
    </row>
    <row r="49" spans="1:82" ht="15.75" customHeight="1" x14ac:dyDescent="0.15">
      <c r="A49" s="1">
        <v>17</v>
      </c>
      <c r="B49" s="247"/>
      <c r="C49" s="247"/>
      <c r="D49" s="247"/>
      <c r="E49" s="247"/>
      <c r="F49" s="247"/>
      <c r="G49" s="247"/>
      <c r="H49" s="247"/>
      <c r="I49" s="78"/>
      <c r="J49" s="18"/>
      <c r="K49" s="19"/>
      <c r="L49" s="18"/>
      <c r="M49" s="19"/>
      <c r="N49" s="18"/>
      <c r="O49" s="19"/>
      <c r="P49" s="18"/>
      <c r="Q49" s="19"/>
      <c r="R49" s="18"/>
      <c r="S49" s="19"/>
      <c r="T49" s="18"/>
      <c r="U49" s="19"/>
      <c r="V49" s="18"/>
      <c r="W49" s="19"/>
      <c r="X49" s="18"/>
      <c r="Y49" s="19"/>
      <c r="Z49" s="18"/>
      <c r="AA49" s="19"/>
      <c r="AB49" s="18"/>
      <c r="AC49" s="19"/>
      <c r="AD49" s="18"/>
      <c r="AE49" s="19"/>
      <c r="AF49" s="18"/>
      <c r="AG49" s="19"/>
      <c r="AH49" s="18"/>
      <c r="AI49" s="19"/>
      <c r="AJ49" s="18"/>
      <c r="AK49" s="19"/>
      <c r="AL49" s="18"/>
      <c r="AM49" s="59"/>
      <c r="AW49" s="93" t="s">
        <v>117</v>
      </c>
      <c r="AX49" s="152" t="s">
        <v>118</v>
      </c>
    </row>
    <row r="50" spans="1:82" ht="15.75" customHeight="1" x14ac:dyDescent="0.15">
      <c r="A50" s="1">
        <v>18</v>
      </c>
      <c r="B50" s="247"/>
      <c r="C50" s="247"/>
      <c r="D50" s="247"/>
      <c r="E50" s="247"/>
      <c r="F50" s="247"/>
      <c r="G50" s="247"/>
      <c r="H50" s="247"/>
      <c r="I50" s="78"/>
      <c r="J50" s="18"/>
      <c r="K50" s="19"/>
      <c r="L50" s="18"/>
      <c r="M50" s="19"/>
      <c r="N50" s="18"/>
      <c r="O50" s="19"/>
      <c r="P50" s="18"/>
      <c r="Q50" s="19"/>
      <c r="R50" s="18"/>
      <c r="S50" s="19"/>
      <c r="T50" s="18"/>
      <c r="U50" s="19"/>
      <c r="V50" s="18"/>
      <c r="W50" s="19"/>
      <c r="X50" s="18"/>
      <c r="Y50" s="19"/>
      <c r="Z50" s="18"/>
      <c r="AA50" s="19"/>
      <c r="AB50" s="18"/>
      <c r="AC50" s="19"/>
      <c r="AD50" s="18"/>
      <c r="AE50" s="19"/>
      <c r="AF50" s="18"/>
      <c r="AG50" s="19"/>
      <c r="AH50" s="18"/>
      <c r="AI50" s="19"/>
      <c r="AJ50" s="18"/>
      <c r="AK50" s="19"/>
      <c r="AL50" s="18"/>
      <c r="AM50" s="59"/>
      <c r="AX50" s="152" t="s">
        <v>119</v>
      </c>
    </row>
    <row r="51" spans="1:82" ht="15.75" customHeight="1" x14ac:dyDescent="0.15">
      <c r="A51" s="1">
        <v>19</v>
      </c>
      <c r="B51" s="247"/>
      <c r="C51" s="247"/>
      <c r="D51" s="247"/>
      <c r="E51" s="247"/>
      <c r="F51" s="247"/>
      <c r="G51" s="247"/>
      <c r="H51" s="247"/>
      <c r="I51" s="78"/>
      <c r="J51" s="18"/>
      <c r="K51" s="19"/>
      <c r="L51" s="18"/>
      <c r="M51" s="19"/>
      <c r="N51" s="18"/>
      <c r="O51" s="19"/>
      <c r="P51" s="18"/>
      <c r="Q51" s="19"/>
      <c r="R51" s="18"/>
      <c r="S51" s="19"/>
      <c r="T51" s="18"/>
      <c r="U51" s="19"/>
      <c r="V51" s="18"/>
      <c r="W51" s="19"/>
      <c r="X51" s="18"/>
      <c r="Y51" s="19"/>
      <c r="Z51" s="18"/>
      <c r="AA51" s="19"/>
      <c r="AB51" s="18"/>
      <c r="AC51" s="19"/>
      <c r="AD51" s="18"/>
      <c r="AE51" s="19"/>
      <c r="AF51" s="18"/>
      <c r="AG51" s="19"/>
      <c r="AH51" s="18"/>
      <c r="AI51" s="19"/>
      <c r="AJ51" s="18"/>
      <c r="AK51" s="19"/>
      <c r="AL51" s="18"/>
      <c r="AM51" s="59"/>
      <c r="AW51" s="93" t="s">
        <v>120</v>
      </c>
      <c r="AX51" s="147" t="s">
        <v>121</v>
      </c>
    </row>
    <row r="52" spans="1:82" ht="15.75" customHeight="1" x14ac:dyDescent="0.15">
      <c r="A52" s="1">
        <v>20</v>
      </c>
      <c r="B52" s="247"/>
      <c r="C52" s="247"/>
      <c r="D52" s="247"/>
      <c r="E52" s="247"/>
      <c r="F52" s="247"/>
      <c r="G52" s="247"/>
      <c r="H52" s="247"/>
      <c r="I52" s="78"/>
      <c r="J52" s="18"/>
      <c r="K52" s="19"/>
      <c r="L52" s="18"/>
      <c r="M52" s="19"/>
      <c r="N52" s="18"/>
      <c r="O52" s="19"/>
      <c r="P52" s="18"/>
      <c r="Q52" s="19"/>
      <c r="R52" s="18"/>
      <c r="S52" s="19"/>
      <c r="T52" s="18"/>
      <c r="U52" s="19"/>
      <c r="V52" s="18"/>
      <c r="W52" s="19"/>
      <c r="X52" s="18"/>
      <c r="Y52" s="19"/>
      <c r="Z52" s="18"/>
      <c r="AA52" s="19"/>
      <c r="AB52" s="18"/>
      <c r="AC52" s="19"/>
      <c r="AD52" s="18"/>
      <c r="AE52" s="19"/>
      <c r="AF52" s="18"/>
      <c r="AG52" s="19"/>
      <c r="AH52" s="18"/>
      <c r="AI52" s="19"/>
      <c r="AJ52" s="18"/>
      <c r="AK52" s="19"/>
      <c r="AL52" s="18"/>
      <c r="AM52" s="59"/>
      <c r="AX52" s="147" t="s">
        <v>122</v>
      </c>
    </row>
    <row r="53" spans="1:82" ht="15.75" customHeight="1" x14ac:dyDescent="0.15">
      <c r="AH53" s="8"/>
      <c r="AI53" s="8"/>
      <c r="AW53" s="93" t="s">
        <v>123</v>
      </c>
      <c r="AX53" s="147" t="s">
        <v>143</v>
      </c>
    </row>
    <row r="54" spans="1:82" ht="15.75" customHeight="1" x14ac:dyDescent="0.15">
      <c r="A54" s="16" t="s">
        <v>19</v>
      </c>
      <c r="AH54" s="8"/>
      <c r="AI54" s="8"/>
      <c r="AX54" s="147" t="s">
        <v>124</v>
      </c>
    </row>
    <row r="55" spans="1:82" x14ac:dyDescent="0.15">
      <c r="A55" s="254" t="s">
        <v>20</v>
      </c>
      <c r="B55" s="224"/>
      <c r="C55" s="224"/>
      <c r="D55" s="224"/>
      <c r="E55" s="224"/>
      <c r="F55" s="224"/>
      <c r="G55" s="224"/>
      <c r="H55" s="255"/>
      <c r="I55" s="77"/>
      <c r="J55" s="86">
        <f>COUNTIFS(J33:J52,"○")+COUNTIFS(J33:J52,"△")</f>
        <v>0</v>
      </c>
      <c r="K55" s="86">
        <f>COUNTIFS(K33:K52,"○")+COUNTIFS(K33:K52,"△")</f>
        <v>0</v>
      </c>
      <c r="L55" s="86">
        <f>COUNTIFS(L33:L52,"○")+COUNTIFS(L33:L52,"△")</f>
        <v>2</v>
      </c>
      <c r="M55" s="86">
        <f>COUNTIFS(M33:M52,"○")+COUNTIFS(M33:M52,"△")</f>
        <v>2</v>
      </c>
      <c r="N55" s="86">
        <f t="shared" ref="N55:AL55" si="9">COUNTIFS(N33:N52,"○")+COUNTIFS(N33:N52,"△")</f>
        <v>2</v>
      </c>
      <c r="O55" s="86">
        <f t="shared" si="9"/>
        <v>4</v>
      </c>
      <c r="P55" s="86">
        <f t="shared" si="9"/>
        <v>4</v>
      </c>
      <c r="Q55" s="86">
        <f t="shared" si="9"/>
        <v>4</v>
      </c>
      <c r="R55" s="86">
        <f t="shared" si="9"/>
        <v>5</v>
      </c>
      <c r="S55" s="86">
        <f t="shared" si="9"/>
        <v>5</v>
      </c>
      <c r="T55" s="86">
        <f t="shared" si="9"/>
        <v>5</v>
      </c>
      <c r="U55" s="86">
        <f t="shared" si="9"/>
        <v>5</v>
      </c>
      <c r="V55" s="86">
        <f t="shared" si="9"/>
        <v>5</v>
      </c>
      <c r="W55" s="86">
        <f t="shared" si="9"/>
        <v>4</v>
      </c>
      <c r="X55" s="86">
        <f t="shared" si="9"/>
        <v>4</v>
      </c>
      <c r="Y55" s="86">
        <f t="shared" si="9"/>
        <v>4</v>
      </c>
      <c r="Z55" s="86">
        <f t="shared" si="9"/>
        <v>4</v>
      </c>
      <c r="AA55" s="86">
        <f t="shared" si="9"/>
        <v>4</v>
      </c>
      <c r="AB55" s="86">
        <f t="shared" si="9"/>
        <v>0</v>
      </c>
      <c r="AC55" s="86">
        <f t="shared" si="9"/>
        <v>0</v>
      </c>
      <c r="AD55" s="86">
        <f t="shared" si="9"/>
        <v>0</v>
      </c>
      <c r="AE55" s="86">
        <f t="shared" si="9"/>
        <v>0</v>
      </c>
      <c r="AF55" s="86">
        <f t="shared" si="9"/>
        <v>0</v>
      </c>
      <c r="AG55" s="86">
        <f t="shared" si="9"/>
        <v>0</v>
      </c>
      <c r="AH55" s="86">
        <f t="shared" si="9"/>
        <v>0</v>
      </c>
      <c r="AI55" s="86">
        <f t="shared" si="9"/>
        <v>0</v>
      </c>
      <c r="AJ55" s="86">
        <f t="shared" si="9"/>
        <v>0</v>
      </c>
      <c r="AK55" s="86">
        <f t="shared" si="9"/>
        <v>0</v>
      </c>
      <c r="AL55" s="86">
        <f t="shared" si="9"/>
        <v>0</v>
      </c>
      <c r="AM55" s="55"/>
    </row>
    <row r="56" spans="1:82" x14ac:dyDescent="0.15">
      <c r="A56" s="64"/>
      <c r="B56" s="170" t="s">
        <v>17</v>
      </c>
      <c r="C56" s="256"/>
      <c r="D56" s="256"/>
      <c r="E56" s="256"/>
      <c r="F56" s="256"/>
      <c r="G56" s="256"/>
      <c r="H56" s="171"/>
      <c r="I56" s="77"/>
      <c r="J56" s="87">
        <f>COUNTIFS($F$33:$F$52,"有",J33:J52,"○")+COUNTIFS($F$33:$F$52,"有",J33:J52,"△")</f>
        <v>0</v>
      </c>
      <c r="K56" s="87">
        <f t="shared" ref="K56" si="10">COUNTIFS($F$33:$F$52,"有",K33:K52,"○")+COUNTIFS($F$33:$F$52,"有",K33:K52,"△")</f>
        <v>0</v>
      </c>
      <c r="L56" s="87">
        <f>COUNTIFS($F$33:$F$52,"有",L33:L52,"○")+COUNTIFS($F$33:$F$52,"有",L33:L52,"△")</f>
        <v>2</v>
      </c>
      <c r="M56" s="87">
        <f t="shared" ref="M56:AL56" si="11">COUNTIFS($F$33:$F$52,"有",M33:M52,"○")+COUNTIFS($F$33:$F$52,"有",M33:M52,"△")</f>
        <v>2</v>
      </c>
      <c r="N56" s="87">
        <f t="shared" si="11"/>
        <v>2</v>
      </c>
      <c r="O56" s="87">
        <f t="shared" si="11"/>
        <v>3</v>
      </c>
      <c r="P56" s="87">
        <f t="shared" si="11"/>
        <v>3</v>
      </c>
      <c r="Q56" s="87">
        <f t="shared" si="11"/>
        <v>3</v>
      </c>
      <c r="R56" s="87">
        <f t="shared" si="11"/>
        <v>4</v>
      </c>
      <c r="S56" s="87">
        <f t="shared" si="11"/>
        <v>4</v>
      </c>
      <c r="T56" s="87">
        <f t="shared" si="11"/>
        <v>4</v>
      </c>
      <c r="U56" s="87">
        <f t="shared" si="11"/>
        <v>4</v>
      </c>
      <c r="V56" s="87">
        <f t="shared" si="11"/>
        <v>4</v>
      </c>
      <c r="W56" s="87">
        <f t="shared" si="11"/>
        <v>3</v>
      </c>
      <c r="X56" s="87">
        <f t="shared" si="11"/>
        <v>3</v>
      </c>
      <c r="Y56" s="87">
        <f t="shared" si="11"/>
        <v>3</v>
      </c>
      <c r="Z56" s="87">
        <f t="shared" si="11"/>
        <v>3</v>
      </c>
      <c r="AA56" s="87">
        <f t="shared" si="11"/>
        <v>3</v>
      </c>
      <c r="AB56" s="87">
        <f t="shared" si="11"/>
        <v>0</v>
      </c>
      <c r="AC56" s="87">
        <f t="shared" si="11"/>
        <v>0</v>
      </c>
      <c r="AD56" s="87">
        <f t="shared" si="11"/>
        <v>0</v>
      </c>
      <c r="AE56" s="87">
        <f t="shared" si="11"/>
        <v>0</v>
      </c>
      <c r="AF56" s="87">
        <f t="shared" si="11"/>
        <v>0</v>
      </c>
      <c r="AG56" s="87">
        <f t="shared" si="11"/>
        <v>0</v>
      </c>
      <c r="AH56" s="87">
        <f t="shared" si="11"/>
        <v>0</v>
      </c>
      <c r="AI56" s="87">
        <f t="shared" si="11"/>
        <v>0</v>
      </c>
      <c r="AJ56" s="87">
        <f t="shared" si="11"/>
        <v>0</v>
      </c>
      <c r="AK56" s="87">
        <f t="shared" si="11"/>
        <v>0</v>
      </c>
      <c r="AL56" s="87">
        <f t="shared" si="11"/>
        <v>0</v>
      </c>
      <c r="AM56" s="56"/>
      <c r="AW56" s="269" t="s">
        <v>126</v>
      </c>
      <c r="AX56" s="269"/>
      <c r="AY56" s="269"/>
      <c r="AZ56" s="269"/>
      <c r="BA56" s="269"/>
      <c r="BB56" s="269"/>
      <c r="BC56" s="269"/>
      <c r="BD56" s="269"/>
      <c r="BE56" s="269"/>
      <c r="BF56" s="269"/>
      <c r="BG56" s="269"/>
      <c r="BH56" s="269"/>
      <c r="BI56" s="269"/>
      <c r="BJ56" s="269"/>
      <c r="BK56" s="269"/>
      <c r="BL56" s="269"/>
      <c r="BM56" s="269"/>
      <c r="BN56" s="269"/>
      <c r="BO56" s="269"/>
      <c r="BP56" s="269"/>
      <c r="BQ56" s="269"/>
      <c r="BR56" s="269"/>
      <c r="BS56" s="269"/>
      <c r="BT56" s="269"/>
      <c r="BU56" s="269"/>
      <c r="BV56" s="269"/>
      <c r="BW56" s="269"/>
      <c r="BX56" s="269"/>
      <c r="BY56" s="269"/>
      <c r="BZ56" s="269"/>
      <c r="CA56" s="269"/>
      <c r="CB56" s="269"/>
      <c r="CC56" s="269"/>
      <c r="CD56" s="269"/>
    </row>
    <row r="57" spans="1:82" x14ac:dyDescent="0.15">
      <c r="A57" s="257" t="s">
        <v>30</v>
      </c>
      <c r="B57" s="258"/>
      <c r="C57" s="258"/>
      <c r="D57" s="258"/>
      <c r="E57" s="258"/>
      <c r="F57" s="258"/>
      <c r="G57" s="258"/>
      <c r="H57" s="259"/>
      <c r="I57" s="85"/>
      <c r="J57" s="88">
        <f>J55-J27</f>
        <v>0</v>
      </c>
      <c r="K57" s="88">
        <f t="shared" ref="K57" si="12">K55-K27</f>
        <v>0</v>
      </c>
      <c r="L57" s="88">
        <f>L55-L27</f>
        <v>0</v>
      </c>
      <c r="M57" s="88">
        <f t="shared" ref="M57:AL58" si="13">M55-M27</f>
        <v>0</v>
      </c>
      <c r="N57" s="88">
        <f t="shared" si="13"/>
        <v>0</v>
      </c>
      <c r="O57" s="88">
        <f t="shared" si="13"/>
        <v>0</v>
      </c>
      <c r="P57" s="88">
        <f t="shared" si="13"/>
        <v>0</v>
      </c>
      <c r="Q57" s="88">
        <f t="shared" si="13"/>
        <v>0</v>
      </c>
      <c r="R57" s="88">
        <f>R55-R27</f>
        <v>1</v>
      </c>
      <c r="S57" s="88">
        <f t="shared" si="13"/>
        <v>1</v>
      </c>
      <c r="T57" s="88">
        <f t="shared" si="13"/>
        <v>1</v>
      </c>
      <c r="U57" s="88">
        <f t="shared" si="13"/>
        <v>1</v>
      </c>
      <c r="V57" s="88">
        <f t="shared" si="13"/>
        <v>1</v>
      </c>
      <c r="W57" s="88">
        <f t="shared" si="13"/>
        <v>0</v>
      </c>
      <c r="X57" s="88">
        <f t="shared" si="13"/>
        <v>0</v>
      </c>
      <c r="Y57" s="88">
        <f t="shared" si="13"/>
        <v>0</v>
      </c>
      <c r="Z57" s="88">
        <f t="shared" si="13"/>
        <v>2</v>
      </c>
      <c r="AA57" s="88">
        <f t="shared" si="13"/>
        <v>2</v>
      </c>
      <c r="AB57" s="88">
        <f t="shared" si="13"/>
        <v>0</v>
      </c>
      <c r="AC57" s="88">
        <f t="shared" si="13"/>
        <v>0</v>
      </c>
      <c r="AD57" s="88">
        <f t="shared" si="13"/>
        <v>0</v>
      </c>
      <c r="AE57" s="88">
        <f t="shared" si="13"/>
        <v>0</v>
      </c>
      <c r="AF57" s="88">
        <f t="shared" si="13"/>
        <v>0</v>
      </c>
      <c r="AG57" s="88">
        <f t="shared" si="13"/>
        <v>0</v>
      </c>
      <c r="AH57" s="88">
        <f t="shared" si="13"/>
        <v>0</v>
      </c>
      <c r="AI57" s="88">
        <f t="shared" si="13"/>
        <v>0</v>
      </c>
      <c r="AJ57" s="88">
        <f t="shared" si="13"/>
        <v>0</v>
      </c>
      <c r="AK57" s="88">
        <f t="shared" si="13"/>
        <v>0</v>
      </c>
      <c r="AL57" s="88">
        <f t="shared" si="13"/>
        <v>0</v>
      </c>
      <c r="AM57" s="57"/>
      <c r="AN57" s="9"/>
      <c r="AW57" s="93" t="s">
        <v>125</v>
      </c>
      <c r="AX57" s="147" t="s">
        <v>127</v>
      </c>
    </row>
    <row r="58" spans="1:82" x14ac:dyDescent="0.15">
      <c r="A58" s="257" t="s">
        <v>31</v>
      </c>
      <c r="B58" s="258"/>
      <c r="C58" s="258"/>
      <c r="D58" s="258"/>
      <c r="E58" s="258"/>
      <c r="F58" s="258"/>
      <c r="G58" s="258"/>
      <c r="H58" s="259"/>
      <c r="I58" s="85"/>
      <c r="J58" s="66">
        <f>J56-J28</f>
        <v>0</v>
      </c>
      <c r="K58" s="66">
        <f t="shared" ref="K58" si="14">K56-K28</f>
        <v>0</v>
      </c>
      <c r="L58" s="66">
        <f>L56-L28</f>
        <v>1</v>
      </c>
      <c r="M58" s="66">
        <f t="shared" si="13"/>
        <v>1</v>
      </c>
      <c r="N58" s="66">
        <f t="shared" si="13"/>
        <v>1</v>
      </c>
      <c r="O58" s="66">
        <f t="shared" si="13"/>
        <v>1</v>
      </c>
      <c r="P58" s="66">
        <f t="shared" si="13"/>
        <v>1</v>
      </c>
      <c r="Q58" s="66">
        <f t="shared" si="13"/>
        <v>1</v>
      </c>
      <c r="R58" s="66">
        <f t="shared" si="13"/>
        <v>2</v>
      </c>
      <c r="S58" s="66">
        <f t="shared" si="13"/>
        <v>2</v>
      </c>
      <c r="T58" s="66">
        <f t="shared" si="13"/>
        <v>2</v>
      </c>
      <c r="U58" s="66">
        <f t="shared" si="13"/>
        <v>2</v>
      </c>
      <c r="V58" s="66">
        <f t="shared" si="13"/>
        <v>2</v>
      </c>
      <c r="W58" s="66">
        <f t="shared" si="13"/>
        <v>1</v>
      </c>
      <c r="X58" s="66">
        <f t="shared" si="13"/>
        <v>1</v>
      </c>
      <c r="Y58" s="66">
        <f t="shared" si="13"/>
        <v>1</v>
      </c>
      <c r="Z58" s="66">
        <f t="shared" si="13"/>
        <v>2</v>
      </c>
      <c r="AA58" s="66">
        <f t="shared" si="13"/>
        <v>2</v>
      </c>
      <c r="AB58" s="66">
        <f t="shared" si="13"/>
        <v>0</v>
      </c>
      <c r="AC58" s="66">
        <f t="shared" si="13"/>
        <v>0</v>
      </c>
      <c r="AD58" s="66">
        <f t="shared" si="13"/>
        <v>0</v>
      </c>
      <c r="AE58" s="66">
        <f t="shared" si="13"/>
        <v>0</v>
      </c>
      <c r="AF58" s="66">
        <f t="shared" si="13"/>
        <v>0</v>
      </c>
      <c r="AG58" s="66">
        <f t="shared" si="13"/>
        <v>0</v>
      </c>
      <c r="AH58" s="66">
        <f t="shared" si="13"/>
        <v>0</v>
      </c>
      <c r="AI58" s="66">
        <f t="shared" si="13"/>
        <v>0</v>
      </c>
      <c r="AJ58" s="66">
        <f t="shared" si="13"/>
        <v>0</v>
      </c>
      <c r="AK58" s="66">
        <f t="shared" si="13"/>
        <v>0</v>
      </c>
      <c r="AL58" s="66">
        <f t="shared" si="13"/>
        <v>0</v>
      </c>
      <c r="AM58" s="58"/>
      <c r="AN58" s="9"/>
      <c r="AX58" s="147" t="s">
        <v>139</v>
      </c>
    </row>
    <row r="59" spans="1:82" ht="15.75" customHeight="1" x14ac:dyDescent="0.15">
      <c r="AW59" s="93" t="s">
        <v>125</v>
      </c>
      <c r="AX59" s="147" t="s">
        <v>128</v>
      </c>
    </row>
    <row r="60" spans="1:82" ht="15.75" customHeight="1" x14ac:dyDescent="0.15"/>
    <row r="61" spans="1:82" x14ac:dyDescent="0.15">
      <c r="A61" s="262" t="s">
        <v>43</v>
      </c>
      <c r="B61" s="263"/>
      <c r="C61" s="263"/>
      <c r="D61" s="263"/>
      <c r="E61" s="22"/>
      <c r="F61" s="72"/>
      <c r="G61" s="264" t="s">
        <v>39</v>
      </c>
      <c r="H61" s="265"/>
      <c r="I61" s="265"/>
      <c r="J61" s="266"/>
      <c r="K61" s="24"/>
      <c r="L61" s="264" t="s">
        <v>40</v>
      </c>
      <c r="M61" s="265"/>
      <c r="N61" s="265"/>
      <c r="O61" s="266"/>
      <c r="P61" s="24"/>
      <c r="Q61" s="264" t="s">
        <v>41</v>
      </c>
      <c r="R61" s="265"/>
      <c r="S61" s="265"/>
      <c r="T61" s="266"/>
      <c r="U61" s="24"/>
      <c r="V61" s="73" t="s">
        <v>36</v>
      </c>
      <c r="W61" s="73"/>
      <c r="X61" s="25" t="s">
        <v>37</v>
      </c>
      <c r="Y61" s="267"/>
      <c r="Z61" s="268"/>
      <c r="AA61" s="268"/>
      <c r="AB61" s="268"/>
      <c r="AC61" s="268"/>
      <c r="AD61" s="268"/>
      <c r="AE61" s="268"/>
      <c r="AF61" s="268"/>
      <c r="AG61" s="26" t="s">
        <v>38</v>
      </c>
    </row>
    <row r="63" spans="1:82" x14ac:dyDescent="0.15">
      <c r="A63" s="226" t="s">
        <v>44</v>
      </c>
      <c r="B63" s="226"/>
      <c r="C63" s="226"/>
      <c r="D63" s="226"/>
      <c r="E63" s="226"/>
      <c r="F63" s="226"/>
      <c r="G63" s="226"/>
      <c r="H63" s="226"/>
      <c r="I63" s="226"/>
      <c r="J63" s="226"/>
      <c r="K63" s="226"/>
    </row>
    <row r="64" spans="1:82" x14ac:dyDescent="0.15">
      <c r="B64" s="27"/>
      <c r="C64" s="260" t="s">
        <v>45</v>
      </c>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row>
    <row r="65" spans="2:36" x14ac:dyDescent="0.15">
      <c r="B65" s="28"/>
      <c r="C65" s="260" t="s">
        <v>145</v>
      </c>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row>
    <row r="66" spans="2:36" ht="17.25" customHeight="1" x14ac:dyDescent="0.15">
      <c r="B66" s="29"/>
      <c r="C66" s="261" t="s">
        <v>73</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row>
    <row r="67" spans="2:36" ht="16.5" customHeight="1" x14ac:dyDescent="0.15">
      <c r="B67" s="30"/>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row>
    <row r="69" spans="2:36" ht="13.5" customHeight="1" x14ac:dyDescent="0.15">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row>
    <row r="70" spans="2:36" x14ac:dyDescent="0.15">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row>
    <row r="71" spans="2:36" x14ac:dyDescent="0.15">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row>
    <row r="72" spans="2:36" x14ac:dyDescent="0.15">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row>
    <row r="73" spans="2:36" x14ac:dyDescent="0.15">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row>
  </sheetData>
  <mergeCells count="162">
    <mergeCell ref="AW56:CD56"/>
    <mergeCell ref="AW4:CD4"/>
    <mergeCell ref="AW11:CD11"/>
    <mergeCell ref="AW13:AW14"/>
    <mergeCell ref="AX13:CD14"/>
    <mergeCell ref="AW15:CD15"/>
    <mergeCell ref="AW2:CD2"/>
    <mergeCell ref="AW38:CD38"/>
    <mergeCell ref="AX25:CD28"/>
    <mergeCell ref="A2:AL2"/>
    <mergeCell ref="AW9:CD9"/>
    <mergeCell ref="A8:F8"/>
    <mergeCell ref="G8:O8"/>
    <mergeCell ref="P8:U9"/>
    <mergeCell ref="V8:AD8"/>
    <mergeCell ref="A9:F9"/>
    <mergeCell ref="G9:O9"/>
    <mergeCell ref="V9:AD9"/>
    <mergeCell ref="C4:D4"/>
    <mergeCell ref="C5:F5"/>
    <mergeCell ref="A7:F7"/>
    <mergeCell ref="G7:O7"/>
    <mergeCell ref="P7:U7"/>
    <mergeCell ref="V7:AD7"/>
    <mergeCell ref="A12:F12"/>
    <mergeCell ref="G12:O12"/>
    <mergeCell ref="P12:R12"/>
    <mergeCell ref="AI22:AJ22"/>
    <mergeCell ref="AK22:AL22"/>
    <mergeCell ref="A23:H23"/>
    <mergeCell ref="A20:B20"/>
    <mergeCell ref="C20:E20"/>
    <mergeCell ref="F20:H20"/>
    <mergeCell ref="AM14:AO15"/>
    <mergeCell ref="AT14:AU14"/>
    <mergeCell ref="A15:B15"/>
    <mergeCell ref="C15:E15"/>
    <mergeCell ref="F15:H15"/>
    <mergeCell ref="I15:K15"/>
    <mergeCell ref="L15:P15"/>
    <mergeCell ref="AM16:AO16"/>
    <mergeCell ref="A17:B17"/>
    <mergeCell ref="C17:E17"/>
    <mergeCell ref="F17:H17"/>
    <mergeCell ref="I17:K17"/>
    <mergeCell ref="L17:P17"/>
    <mergeCell ref="Q17:U17"/>
    <mergeCell ref="AM17:AO17"/>
    <mergeCell ref="Q15:U15"/>
    <mergeCell ref="A16:B16"/>
    <mergeCell ref="C16:E16"/>
    <mergeCell ref="F16:H16"/>
    <mergeCell ref="I16:K16"/>
    <mergeCell ref="L16:P16"/>
    <mergeCell ref="Q16:U16"/>
    <mergeCell ref="AM18:AO18"/>
    <mergeCell ref="A19:B19"/>
    <mergeCell ref="C19:E19"/>
    <mergeCell ref="F19:H19"/>
    <mergeCell ref="I19:K19"/>
    <mergeCell ref="L19:P19"/>
    <mergeCell ref="Q19:U19"/>
    <mergeCell ref="AM19:AO19"/>
    <mergeCell ref="A18:B18"/>
    <mergeCell ref="C18:E18"/>
    <mergeCell ref="F18:H18"/>
    <mergeCell ref="I18:K18"/>
    <mergeCell ref="L18:P18"/>
    <mergeCell ref="Q18:U18"/>
    <mergeCell ref="AM20:AS20"/>
    <mergeCell ref="K22:L22"/>
    <mergeCell ref="M22:N22"/>
    <mergeCell ref="O22:P22"/>
    <mergeCell ref="Q22:R22"/>
    <mergeCell ref="S22:T22"/>
    <mergeCell ref="U22:V22"/>
    <mergeCell ref="W22:X22"/>
    <mergeCell ref="Y22:Z22"/>
    <mergeCell ref="AA22:AB22"/>
    <mergeCell ref="I20:K20"/>
    <mergeCell ref="L20:P20"/>
    <mergeCell ref="Q20:U20"/>
    <mergeCell ref="I22:J22"/>
    <mergeCell ref="A24:H24"/>
    <mergeCell ref="A25:H25"/>
    <mergeCell ref="A26:H26"/>
    <mergeCell ref="A27:H27"/>
    <mergeCell ref="B28:H28"/>
    <mergeCell ref="A29:H29"/>
    <mergeCell ref="AC22:AD22"/>
    <mergeCell ref="AE22:AF22"/>
    <mergeCell ref="AG22:AH22"/>
    <mergeCell ref="AK32:AL32"/>
    <mergeCell ref="B33:E33"/>
    <mergeCell ref="F33:H33"/>
    <mergeCell ref="S32:T32"/>
    <mergeCell ref="U32:V32"/>
    <mergeCell ref="W32:X32"/>
    <mergeCell ref="Y32:Z32"/>
    <mergeCell ref="AA32:AB32"/>
    <mergeCell ref="AC32:AD32"/>
    <mergeCell ref="B32:E32"/>
    <mergeCell ref="F32:H32"/>
    <mergeCell ref="K32:L32"/>
    <mergeCell ref="M32:N32"/>
    <mergeCell ref="O32:P32"/>
    <mergeCell ref="Q32:R32"/>
    <mergeCell ref="I32:J32"/>
    <mergeCell ref="B34:E34"/>
    <mergeCell ref="F34:H34"/>
    <mergeCell ref="B35:E35"/>
    <mergeCell ref="F35:H35"/>
    <mergeCell ref="B36:E36"/>
    <mergeCell ref="F36:H36"/>
    <mergeCell ref="AE32:AF32"/>
    <mergeCell ref="AG32:AH32"/>
    <mergeCell ref="AI32:AJ32"/>
    <mergeCell ref="B40:E40"/>
    <mergeCell ref="F40:H40"/>
    <mergeCell ref="B41:E41"/>
    <mergeCell ref="F41:H41"/>
    <mergeCell ref="B42:E42"/>
    <mergeCell ref="F42:H42"/>
    <mergeCell ref="B37:E37"/>
    <mergeCell ref="F37:H37"/>
    <mergeCell ref="B38:E38"/>
    <mergeCell ref="F38:H38"/>
    <mergeCell ref="B39:E39"/>
    <mergeCell ref="F39:H39"/>
    <mergeCell ref="B46:E46"/>
    <mergeCell ref="F46:H46"/>
    <mergeCell ref="B47:E47"/>
    <mergeCell ref="F47:H47"/>
    <mergeCell ref="B48:E48"/>
    <mergeCell ref="F48:H48"/>
    <mergeCell ref="B43:E43"/>
    <mergeCell ref="F43:H43"/>
    <mergeCell ref="B44:E44"/>
    <mergeCell ref="F44:H44"/>
    <mergeCell ref="B45:E45"/>
    <mergeCell ref="F45:H45"/>
    <mergeCell ref="B52:E52"/>
    <mergeCell ref="F52:H52"/>
    <mergeCell ref="A55:H55"/>
    <mergeCell ref="B56:H56"/>
    <mergeCell ref="A57:H57"/>
    <mergeCell ref="A58:H58"/>
    <mergeCell ref="B49:E49"/>
    <mergeCell ref="F49:H49"/>
    <mergeCell ref="B50:E50"/>
    <mergeCell ref="F50:H50"/>
    <mergeCell ref="B51:E51"/>
    <mergeCell ref="F51:H51"/>
    <mergeCell ref="C64:AJ64"/>
    <mergeCell ref="C65:AJ65"/>
    <mergeCell ref="C66:AJ67"/>
    <mergeCell ref="A61:D61"/>
    <mergeCell ref="G61:J61"/>
    <mergeCell ref="L61:O61"/>
    <mergeCell ref="Q61:T61"/>
    <mergeCell ref="Y61:AF61"/>
    <mergeCell ref="A63:K63"/>
  </mergeCells>
  <phoneticPr fontId="1"/>
  <conditionalFormatting sqref="L55:AM55">
    <cfRule type="expression" dxfId="14" priority="14">
      <formula>L57&lt;0</formula>
    </cfRule>
  </conditionalFormatting>
  <conditionalFormatting sqref="L56:AL56">
    <cfRule type="expression" dxfId="13" priority="13">
      <formula>L57&lt;0</formula>
    </cfRule>
  </conditionalFormatting>
  <conditionalFormatting sqref="L26:AM26">
    <cfRule type="expression" dxfId="12" priority="12">
      <formula>AND(L23&gt;L24,L24*40&lt;L25,OR(L26="×",L26=""))</formula>
    </cfRule>
  </conditionalFormatting>
  <conditionalFormatting sqref="Q16:U20">
    <cfRule type="expression" dxfId="11" priority="11">
      <formula>Q16="×＜閉所＞"</formula>
    </cfRule>
  </conditionalFormatting>
  <conditionalFormatting sqref="L57:AM58">
    <cfRule type="expression" dxfId="10" priority="10">
      <formula>L57&lt;0</formula>
    </cfRule>
  </conditionalFormatting>
  <conditionalFormatting sqref="L24:AM24">
    <cfRule type="expression" dxfId="9" priority="15">
      <formula>AND(L23&gt;L24,L24*40&lt;L25,OR(L26="×",L26=""))</formula>
    </cfRule>
  </conditionalFormatting>
  <conditionalFormatting sqref="Q16:U16">
    <cfRule type="cellIs" dxfId="8" priority="9" operator="equal">
      <formula>"×閉所"</formula>
    </cfRule>
  </conditionalFormatting>
  <conditionalFormatting sqref="Q17:U20">
    <cfRule type="cellIs" dxfId="7" priority="8" operator="equal">
      <formula>"×閉所"</formula>
    </cfRule>
  </conditionalFormatting>
  <conditionalFormatting sqref="L25:AL25">
    <cfRule type="expression" dxfId="6" priority="7">
      <formula>L23&gt;L24</formula>
    </cfRule>
  </conditionalFormatting>
  <conditionalFormatting sqref="J26:K26">
    <cfRule type="expression" dxfId="5" priority="5">
      <formula>AND(J23&gt;J24,J24*40&lt;J25,OR(J26="×",J26=""))</formula>
    </cfRule>
  </conditionalFormatting>
  <conditionalFormatting sqref="J24:K24">
    <cfRule type="expression" dxfId="4" priority="6">
      <formula>AND(J23&gt;J24,J24*40&lt;J25,OR(J26="×",J26=""))</formula>
    </cfRule>
  </conditionalFormatting>
  <conditionalFormatting sqref="J25:K25">
    <cfRule type="expression" dxfId="3" priority="4">
      <formula>J23&gt;J24</formula>
    </cfRule>
  </conditionalFormatting>
  <conditionalFormatting sqref="J55:K55">
    <cfRule type="expression" dxfId="2" priority="3">
      <formula>J57&lt;0</formula>
    </cfRule>
  </conditionalFormatting>
  <conditionalFormatting sqref="J56:K56">
    <cfRule type="expression" dxfId="1" priority="2">
      <formula>J57&lt;0</formula>
    </cfRule>
  </conditionalFormatting>
  <conditionalFormatting sqref="J57:K58">
    <cfRule type="expression" dxfId="0" priority="1">
      <formula>J57&lt;0</formula>
    </cfRule>
  </conditionalFormatting>
  <dataValidations count="8">
    <dataValidation type="list" allowBlank="1" showInputMessage="1" showErrorMessage="1" sqref="J33:AL52">
      <formula1>"○,△"</formula1>
    </dataValidation>
    <dataValidation type="list" allowBlank="1" showInputMessage="1" showErrorMessage="1" sqref="P12:R12">
      <formula1>"平日,土曜日,休業日"</formula1>
    </dataValidation>
    <dataValidation type="list" allowBlank="1" showInputMessage="1" showErrorMessage="1" sqref="F33:I52">
      <formula1>"有,無"</formula1>
    </dataValidation>
    <dataValidation type="list" allowBlank="1" showInputMessage="1" showErrorMessage="1" sqref="E61">
      <formula1>"日誌,出勤簿,シフト表"</formula1>
    </dataValidation>
    <dataValidation type="custom" allowBlank="1" showInputMessage="1" showErrorMessage="1" sqref="AM55:AM56">
      <formula1>AF40="届出のみ事業所"</formula1>
    </dataValidation>
    <dataValidation type="list" allowBlank="1" showInputMessage="1" showErrorMessage="1" sqref="G8:O8">
      <formula1>"1,2,3,4,5"</formula1>
    </dataValidation>
    <dataValidation type="list" allowBlank="1" showInputMessage="1" showErrorMessage="1" sqref="AM33:AM52">
      <formula1>"○"</formula1>
    </dataValidation>
    <dataValidation type="list" allowBlank="1" showInputMessage="1" showErrorMessage="1" sqref="J26:AM26">
      <formula1>"〇,×"</formula1>
    </dataValidation>
  </dataValidations>
  <printOptions horizontalCentered="1"/>
  <pageMargins left="0.23622047244094491" right="0.23622047244094491" top="0.35433070866141736" bottom="0.35433070866141736" header="0.31496062992125984" footer="0.31496062992125984"/>
  <pageSetup paperSize="9" scale="81" fitToWidth="2" orientation="portrait" horizontalDpi="300" verticalDpi="300" r:id="rId1"/>
  <colBreaks count="1" manualBreakCount="1">
    <brk id="48"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200025</xdr:colOff>
                    <xdr:row>59</xdr:row>
                    <xdr:rowOff>161925</xdr:rowOff>
                  </from>
                  <to>
                    <xdr:col>6</xdr:col>
                    <xdr:colOff>28575</xdr:colOff>
                    <xdr:row>61</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0</xdr:colOff>
                    <xdr:row>59</xdr:row>
                    <xdr:rowOff>161925</xdr:rowOff>
                  </from>
                  <to>
                    <xdr:col>11</xdr:col>
                    <xdr:colOff>47625</xdr:colOff>
                    <xdr:row>61</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15</xdr:col>
                    <xdr:colOff>0</xdr:colOff>
                    <xdr:row>59</xdr:row>
                    <xdr:rowOff>161925</xdr:rowOff>
                  </from>
                  <to>
                    <xdr:col>16</xdr:col>
                    <xdr:colOff>47625</xdr:colOff>
                    <xdr:row>61</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0</xdr:colOff>
                    <xdr:row>59</xdr:row>
                    <xdr:rowOff>161925</xdr:rowOff>
                  </from>
                  <to>
                    <xdr:col>21</xdr:col>
                    <xdr:colOff>47625</xdr:colOff>
                    <xdr:row>61</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209550</xdr:colOff>
                    <xdr:row>62</xdr:row>
                    <xdr:rowOff>142875</xdr:rowOff>
                  </from>
                  <to>
                    <xdr:col>2</xdr:col>
                    <xdr:colOff>47625</xdr:colOff>
                    <xdr:row>64</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209550</xdr:colOff>
                    <xdr:row>63</xdr:row>
                    <xdr:rowOff>200025</xdr:rowOff>
                  </from>
                  <to>
                    <xdr:col>2</xdr:col>
                    <xdr:colOff>38100</xdr:colOff>
                    <xdr:row>65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5"/>
  <sheetViews>
    <sheetView workbookViewId="0">
      <selection activeCell="C6" sqref="C6"/>
    </sheetView>
  </sheetViews>
  <sheetFormatPr defaultRowHeight="13.5" x14ac:dyDescent="0.15"/>
  <sheetData>
    <row r="3" spans="3:3" x14ac:dyDescent="0.15">
      <c r="C3" t="s">
        <v>10</v>
      </c>
    </row>
    <row r="4" spans="3:3" x14ac:dyDescent="0.15">
      <c r="C4" t="s">
        <v>11</v>
      </c>
    </row>
    <row r="5" spans="3:3" x14ac:dyDescent="0.15">
      <c r="C5" t="s">
        <v>12</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様式（令和○年〇月〇日）</vt:lpstr>
      <vt:lpstr>監査 (届出のみ) (記載例)</vt:lpstr>
      <vt:lpstr>Sheet1</vt:lpstr>
      <vt:lpstr>'監査 (届出のみ) (記載例)'!Print_Area</vt:lpstr>
      <vt:lpstr>'様式（令和○年〇月〇日）'!Print_Area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2022-06-29T11:57:25Z</dcterms:created>
  <dcterms:modified xsi:type="dcterms:W3CDTF">2024-07-17T08:01:14Z</dcterms:modified>
</cp:coreProperties>
</file>